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ldenHouse\Тендерный департамент GHD\Тендеры 2023\ТЕНДЕР на ГЕНПОДРЯДЧИКА Гринвич\Документация от заказчика\"/>
    </mc:Choice>
  </mc:AlternateContent>
  <xr:revisionPtr revIDLastSave="0" documentId="13_ncr:1_{5FF1FA63-4DA8-484B-9F83-1789BEF26BE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Контроль сроков" sheetId="2" r:id="rId1"/>
    <sheet name="физ показатели" sheetId="10" r:id="rId2"/>
  </sheets>
  <definedNames>
    <definedName name="Срез_Группа_компании">#REF!</definedName>
    <definedName name="Срез_Состояние_договор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2" l="1"/>
  <c r="C117" i="2" s="1"/>
  <c r="D120" i="2"/>
  <c r="D119" i="2"/>
  <c r="D118" i="2"/>
  <c r="F117" i="2"/>
  <c r="E117" i="2"/>
  <c r="B117" i="2"/>
  <c r="D116" i="2"/>
  <c r="C113" i="2"/>
  <c r="C73" i="2" s="1"/>
  <c r="D110" i="2"/>
  <c r="D109" i="2"/>
  <c r="D108" i="2"/>
  <c r="D105" i="2"/>
  <c r="D104" i="2"/>
  <c r="D99" i="2"/>
  <c r="D98" i="2"/>
  <c r="D97" i="2"/>
  <c r="D94" i="2"/>
  <c r="D91" i="2"/>
  <c r="D90" i="2"/>
  <c r="D86" i="2"/>
  <c r="D84" i="2"/>
  <c r="D82" i="2"/>
  <c r="D81" i="2"/>
  <c r="D80" i="2"/>
  <c r="D79" i="2"/>
  <c r="D77" i="2"/>
  <c r="D76" i="2"/>
  <c r="F73" i="2"/>
  <c r="E73" i="2"/>
  <c r="E128" i="2" s="1"/>
  <c r="B73" i="2"/>
  <c r="D117" i="2" l="1"/>
  <c r="C128" i="2"/>
  <c r="B128" i="2"/>
  <c r="G117" i="2"/>
  <c r="D73" i="2"/>
  <c r="F128" i="2"/>
  <c r="G73" i="2"/>
  <c r="G128" i="2" l="1"/>
  <c r="D128" i="2"/>
  <c r="D36" i="2"/>
  <c r="C16" i="2"/>
  <c r="B16" i="2"/>
  <c r="D38" i="2" l="1"/>
  <c r="D35" i="2"/>
  <c r="D34" i="2"/>
  <c r="D33" i="2"/>
  <c r="D32" i="2"/>
  <c r="D31" i="2"/>
  <c r="D30" i="2"/>
  <c r="D29" i="2"/>
  <c r="D28" i="2"/>
  <c r="D27" i="2"/>
  <c r="D15" i="2"/>
  <c r="D14" i="2"/>
  <c r="D13" i="2"/>
  <c r="D12" i="2"/>
  <c r="D11" i="2"/>
  <c r="D10" i="2"/>
  <c r="D9" i="2"/>
  <c r="D8" i="2"/>
  <c r="D7" i="2"/>
  <c r="D6" i="2"/>
  <c r="G12" i="2"/>
  <c r="G11" i="2"/>
  <c r="G10" i="2"/>
  <c r="G9" i="2"/>
  <c r="G8" i="2"/>
  <c r="G7" i="2"/>
  <c r="G6" i="2"/>
  <c r="C5" i="2"/>
  <c r="C39" i="2" s="1"/>
  <c r="B5" i="2"/>
  <c r="D5" i="2" l="1"/>
  <c r="G27" i="2"/>
  <c r="G34" i="2" l="1"/>
  <c r="G33" i="2"/>
  <c r="G32" i="2"/>
  <c r="G31" i="2"/>
  <c r="F36" i="2" l="1"/>
  <c r="G36" i="2" s="1"/>
  <c r="F35" i="2"/>
  <c r="G35" i="2" s="1"/>
  <c r="F38" i="2"/>
  <c r="G38" i="2" s="1"/>
  <c r="B37" i="2"/>
  <c r="D37" i="2" s="1"/>
  <c r="G37" i="2"/>
  <c r="D135" i="2" l="1"/>
  <c r="E135" i="2" s="1"/>
  <c r="D132" i="2"/>
  <c r="E132" i="2" s="1"/>
  <c r="B39" i="2" l="1"/>
  <c r="D16" i="2" l="1"/>
  <c r="D39" i="2" s="1"/>
</calcChain>
</file>

<file path=xl/sharedStrings.xml><?xml version="1.0" encoding="utf-8"?>
<sst xmlns="http://schemas.openxmlformats.org/spreadsheetml/2006/main" count="819" uniqueCount="199">
  <si>
    <t>отклонение</t>
  </si>
  <si>
    <t xml:space="preserve">факт </t>
  </si>
  <si>
    <t>план</t>
  </si>
  <si>
    <t>Объект</t>
  </si>
  <si>
    <t>ГУИН</t>
  </si>
  <si>
    <t>Династия</t>
  </si>
  <si>
    <t xml:space="preserve">Инфинити </t>
  </si>
  <si>
    <t>Бизнес парк Махтумкули</t>
  </si>
  <si>
    <t>Оз Махал</t>
  </si>
  <si>
    <t>Оз Макон</t>
  </si>
  <si>
    <t>Ассалом Сохил</t>
  </si>
  <si>
    <t>Ассалом Хаво</t>
  </si>
  <si>
    <t>Гринвич</t>
  </si>
  <si>
    <t>Паркинг</t>
  </si>
  <si>
    <t>БЦ 1</t>
  </si>
  <si>
    <t>БЦ 2</t>
  </si>
  <si>
    <t>ТРЦ</t>
  </si>
  <si>
    <t>Контроль финансовых показателей</t>
  </si>
  <si>
    <t>себестоимость строит-ва, долл/м кв GSA</t>
  </si>
  <si>
    <t>причины</t>
  </si>
  <si>
    <t>принимаемые меры</t>
  </si>
  <si>
    <t>влияние на  срок завершения 
строительства</t>
  </si>
  <si>
    <t>выдано</t>
  </si>
  <si>
    <t>снято</t>
  </si>
  <si>
    <t>Внутриплощаджочные сети</t>
  </si>
  <si>
    <t>Ассалом-2</t>
  </si>
  <si>
    <t>ВЧ МВД</t>
  </si>
  <si>
    <t>Депо-2</t>
  </si>
  <si>
    <t>заказчик</t>
  </si>
  <si>
    <t xml:space="preserve"> не проверено</t>
  </si>
  <si>
    <t>Golden House Development</t>
  </si>
  <si>
    <t>Инфинити БЦ</t>
  </si>
  <si>
    <t>Инфинити ЖК</t>
  </si>
  <si>
    <t>Инфинити Паркинг</t>
  </si>
  <si>
    <t>Инфинити Офис Продаж</t>
  </si>
  <si>
    <t>ВСЧ</t>
  </si>
  <si>
    <t>ГРИНВИЧ</t>
  </si>
  <si>
    <t>Ориент Сити (Дом 1)</t>
  </si>
  <si>
    <t>UNIQUE CREATION</t>
  </si>
  <si>
    <t>Ориент Сити (ВЗиС)</t>
  </si>
  <si>
    <t>Ориент Сити (Оф Продаж)</t>
  </si>
  <si>
    <t>Банк ОФБ</t>
  </si>
  <si>
    <t>Absolute Business Trade</t>
  </si>
  <si>
    <t>MIND ASIA</t>
  </si>
  <si>
    <t>Экскаваторный</t>
  </si>
  <si>
    <t>Unique Trade Business</t>
  </si>
  <si>
    <t>Узбум 1 линия</t>
  </si>
  <si>
    <t>ARC BALANCE</t>
  </si>
  <si>
    <t>Узбум 3 линия</t>
  </si>
  <si>
    <t>Yangi Zamon Bino</t>
  </si>
  <si>
    <t>Узбум 4 линия</t>
  </si>
  <si>
    <t>ХАВО 5эт (Антенный) ДСК</t>
  </si>
  <si>
    <t>ХАВО 9эт (Антенный) ДСК</t>
  </si>
  <si>
    <t>ХАВО 9эт (Антенный)</t>
  </si>
  <si>
    <t xml:space="preserve"> ТРЦ</t>
  </si>
  <si>
    <t>Контроль выполнения бизнес-плана</t>
  </si>
  <si>
    <t>Контроль качества и техники безопасности</t>
  </si>
  <si>
    <t>Итого неделя</t>
  </si>
  <si>
    <t>Итого месяц (накопительно)</t>
  </si>
  <si>
    <t>принято</t>
  </si>
  <si>
    <t>на 
корректировку</t>
  </si>
  <si>
    <t>выполнение мес 
накопительно</t>
  </si>
  <si>
    <t>поступило от ЯЗБ на пред неделе</t>
  </si>
  <si>
    <t>поступило от ЯЗБ на текущ недеде</t>
  </si>
  <si>
    <t>не снято, шт</t>
  </si>
  <si>
    <t>не снято, %</t>
  </si>
  <si>
    <t>Предписания технадзора</t>
  </si>
  <si>
    <t>Предписания ОТ и ТБ</t>
  </si>
  <si>
    <t>Итого заказчик не ЯЗБ</t>
  </si>
  <si>
    <t>Итого заказчик ЯЗБ</t>
  </si>
  <si>
    <t>Всего</t>
  </si>
  <si>
    <t>Неделя</t>
  </si>
  <si>
    <t>чистая прибыль проекта, млн. долл. / га</t>
  </si>
  <si>
    <t>отклонение, дн.</t>
  </si>
  <si>
    <t>АВР</t>
  </si>
  <si>
    <t xml:space="preserve">Сводный отчет за неделю  30.01 - 04.02 </t>
  </si>
  <si>
    <t>Хосият</t>
  </si>
  <si>
    <t>ОФБ</t>
  </si>
  <si>
    <t>Северный вокзал</t>
  </si>
  <si>
    <t>RAILWAY PARKING</t>
  </si>
  <si>
    <t>2 недели морозов не смогли нагнать</t>
  </si>
  <si>
    <t>Увеличение кол-ва людей, разделение на захватки, смена бригады</t>
  </si>
  <si>
    <t>Увеличение кол-ва людей, разделение на захватки</t>
  </si>
  <si>
    <t>Засыпали 2.02.2023</t>
  </si>
  <si>
    <t>Усиление бригады</t>
  </si>
  <si>
    <t>Не засыпанная траншея  под устройтсво газопровода</t>
  </si>
  <si>
    <t>Недостаточное количество рабочих и специалистов по видам работ</t>
  </si>
  <si>
    <t>Поиск субподрядчиков и увеличение расценок оплаты труда по видам работ</t>
  </si>
  <si>
    <t>Недостаточное финансирование объекта</t>
  </si>
  <si>
    <t>Обоснование и защита бюджета проекта перед руководством GH</t>
  </si>
  <si>
    <t>Выявление большого количества брака при при приёмке работ от Biznes Partners</t>
  </si>
  <si>
    <t>Устранение недостатков и переход на 2-сменный график работы</t>
  </si>
  <si>
    <t>Недостаточное количество рабочих и специалистов по видам работ;               медленный монтаж панелей ввиду променения монтажа панелей новой серии.</t>
  </si>
  <si>
    <t>Подготовка к переходу на двухсменную работу для нагона сроков.</t>
  </si>
  <si>
    <t>Работы остановлены по письму</t>
  </si>
  <si>
    <t>Недостаточное количество рабочих и специалистов по видам работ. Погодные условия</t>
  </si>
  <si>
    <t>Увеличение количества рабочих</t>
  </si>
  <si>
    <t>Длительные согласования от банка</t>
  </si>
  <si>
    <t>Увеличение колличества рабочих</t>
  </si>
  <si>
    <t>Погодные условия</t>
  </si>
  <si>
    <t>не выполнение  работ по устройтсву внутренних инженерных сетей</t>
  </si>
  <si>
    <t>Заключение договора со вторым подрдячиком</t>
  </si>
  <si>
    <t>Замена подрядчика</t>
  </si>
  <si>
    <t>Увеличение кол-ва людей на общестроительных работах</t>
  </si>
  <si>
    <t>Отработка процедур слгласований с банком</t>
  </si>
  <si>
    <t>Отставание по ограждением балконов</t>
  </si>
  <si>
    <t>Ждем заключения тех.обследования</t>
  </si>
  <si>
    <t>по физ выполнению,  долл</t>
  </si>
  <si>
    <t>Подраздел</t>
  </si>
  <si>
    <t>Земляные работы</t>
  </si>
  <si>
    <t>Разработка котлована</t>
  </si>
  <si>
    <t>Обратная засыпка</t>
  </si>
  <si>
    <t>Фундаменты</t>
  </si>
  <si>
    <t>Армирование</t>
  </si>
  <si>
    <t>Бетонирование</t>
  </si>
  <si>
    <t>Строительство подземной части</t>
  </si>
  <si>
    <t>Кладка кирпичная</t>
  </si>
  <si>
    <t>Кладка газо-, пеноблочная</t>
  </si>
  <si>
    <t>Надземные конструкции</t>
  </si>
  <si>
    <t>Фасад</t>
  </si>
  <si>
    <t>Монтаж окон, витражей</t>
  </si>
  <si>
    <t>Облицовка фасада</t>
  </si>
  <si>
    <t>Кровельные работы</t>
  </si>
  <si>
    <t>Устройство кровельного покрытия</t>
  </si>
  <si>
    <t>Внутренняя отделка</t>
  </si>
  <si>
    <t>Устройство перегородок из ГКЛ</t>
  </si>
  <si>
    <t>Черновая отделка (стяжка пола)</t>
  </si>
  <si>
    <t>Черновая отделка (шпатлевка)</t>
  </si>
  <si>
    <t>Чистовая отделка (окраска)</t>
  </si>
  <si>
    <t>Чистовая отделка (облицовка)</t>
  </si>
  <si>
    <t xml:space="preserve">Лифтовое и подъемное оборудование </t>
  </si>
  <si>
    <t>Монтаж лифтов</t>
  </si>
  <si>
    <t>Водопроводно-канализационная сеть</t>
  </si>
  <si>
    <t>Монтаж труб стальных</t>
  </si>
  <si>
    <t>Отопление и вентиляция</t>
  </si>
  <si>
    <t>Монтаж труб пластиковых</t>
  </si>
  <si>
    <t>Монтаж приточной установки</t>
  </si>
  <si>
    <t>Монтаж вентиляторов</t>
  </si>
  <si>
    <t>Монтаж воздуховодов</t>
  </si>
  <si>
    <t>Монтаж приборов отпления</t>
  </si>
  <si>
    <t>Кондиционирование</t>
  </si>
  <si>
    <t>Монтаж наружных блоков</t>
  </si>
  <si>
    <t>Монтаж внутренних блоков</t>
  </si>
  <si>
    <t>Монтаж труб медных</t>
  </si>
  <si>
    <t>Монтаж сплит-системы</t>
  </si>
  <si>
    <t>Пожарная защита</t>
  </si>
  <si>
    <t>Монтаж шкафов пожарных</t>
  </si>
  <si>
    <t>Система газоснабжения</t>
  </si>
  <si>
    <t xml:space="preserve">Электрика </t>
  </si>
  <si>
    <t>Монтаж кабеля электрического</t>
  </si>
  <si>
    <t>Монтаж щитов электрических</t>
  </si>
  <si>
    <t>Слаботочные системы</t>
  </si>
  <si>
    <t>Монтаж кабеля слаботочного</t>
  </si>
  <si>
    <t>ТП, Котельное оборудование</t>
  </si>
  <si>
    <t>Монтаж оборудования ТП</t>
  </si>
  <si>
    <t>Монтаж оборудования котельной</t>
  </si>
  <si>
    <t>Электрические системы площадки</t>
  </si>
  <si>
    <t>Благоустройство территории</t>
  </si>
  <si>
    <t>Асфальтирование</t>
  </si>
  <si>
    <t>Озеленение</t>
  </si>
  <si>
    <t>Общий объем</t>
  </si>
  <si>
    <t>Ед. изм</t>
  </si>
  <si>
    <t>м3</t>
  </si>
  <si>
    <t>тн</t>
  </si>
  <si>
    <t>м2</t>
  </si>
  <si>
    <t>шт</t>
  </si>
  <si>
    <t>м</t>
  </si>
  <si>
    <t>нач</t>
  </si>
  <si>
    <t>окнч</t>
  </si>
  <si>
    <t>длит</t>
  </si>
  <si>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</si>
  <si>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</si>
  <si>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</si>
  <si>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</si>
  <si>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</si>
  <si>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</si>
  <si>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</si>
  <si>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</si>
  <si>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</si>
  <si>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</si>
  <si>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</si>
  <si>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</si>
  <si>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13 мес</t>
  </si>
  <si>
    <t>14 мес</t>
  </si>
  <si>
    <t>15 мес</t>
  </si>
  <si>
    <t>16 мес</t>
  </si>
  <si>
    <t>ВЗиС</t>
  </si>
  <si>
    <t>Блок-секция А</t>
  </si>
  <si>
    <t>Блок-секция Б</t>
  </si>
  <si>
    <t>Блок-секция Г</t>
  </si>
  <si>
    <t>Блок-секция Д</t>
  </si>
  <si>
    <t>Блок-секция В</t>
  </si>
  <si>
    <t>Блок-секция Е</t>
  </si>
  <si>
    <t xml:space="preserve"> Графика производства работ (ГПР) 1 уровня по видам работ (разделам) </t>
  </si>
  <si>
    <t>на тендер " Многоэтажные жилые дома с объектами торговли и соцкультбыта по улице Хамал,29 в Мирабадском районе г. Ташкент</t>
  </si>
  <si>
    <t>___________________________________</t>
  </si>
  <si>
    <t>(подпись, М.П.)</t>
  </si>
  <si>
    <t>____________________________________</t>
  </si>
  <si>
    <t>(фамилия, имя, отчество подписавшего, 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</si>
</sst>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\.yy"/>
    <numFmt numFmtId="165" formatCode="#,##0.00\ _₽"/>
  </numFmts>
  <fonts count="25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entury Gothic"/>
      <family val="2"/>
      <charset val="204"/>
    </font>
    <font>
      <sz val="11"/>
      <color rgb="FFFF0000"/>
      <name val="Calibri"/>
      <family val="2"/>
      <charset val="204"/>
    </font>
    <font>
      <sz val="11"/>
      <name val="Century Gothic"/>
      <family val="2"/>
      <charset val="204"/>
    </font>
    <font>
      <sz val="11"/>
      <color rgb="FFFF0000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sz val="11"/>
      <name val="Century Gothic"/>
      <family val="2"/>
      <charset val="204"/>
    </font>
    <font>
      <sz val="11"/>
      <color rgb="FFC00000"/>
      <name val="Century Gothic"/>
      <family val="2"/>
      <charset val="204"/>
    </font>
    <font>
      <sz val="11"/>
      <color rgb="FFFF0000"/>
      <name val="Century Gothic"/>
      <family val="2"/>
      <charset val="204"/>
    </font>
    <font>
      <sz val="14"/>
      <color theme="4" tint="-0.499984740745262"/>
      <name val="Century Gothic"/>
      <family val="2"/>
      <charset val="204"/>
    </font>
    <font>
      <sz val="11"/>
      <name val="Calibri"/>
      <family val="2"/>
      <charset val="204"/>
    </font>
    <font>
      <i/>
      <sz val="11"/>
      <name val="Century Gothic"/>
      <family val="2"/>
      <charset val="204"/>
    </font>
    <font>
      <i/>
      <sz val="11"/>
      <name val="Calibri"/>
      <family val="2"/>
      <charset val="204"/>
    </font>
    <font>
      <i/>
      <sz val="11"/>
      <color rgb="FF000000"/>
      <name val="Century Gothic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3" fillId="0" borderId="0">
      <protection locked="0"/>
    </xf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0" fillId="3" borderId="1" xfId="0" applyFont="1" applyFill="1" applyBorder="1" applyAlignment="1"/>
    <xf numFmtId="4" fontId="11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17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14" fontId="11" fillId="3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0" fontId="0" fillId="3" borderId="1" xfId="0" applyFill="1" applyBorder="1">
      <alignment vertical="center"/>
    </xf>
    <xf numFmtId="165" fontId="7" fillId="3" borderId="1" xfId="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right"/>
    </xf>
    <xf numFmtId="0" fontId="17" fillId="3" borderId="1" xfId="0" applyFont="1" applyFill="1" applyBorder="1">
      <alignment vertical="center"/>
    </xf>
    <xf numFmtId="4" fontId="9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9" fillId="0" borderId="2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6">
    <cellStyle name="Обычный" xfId="0" builtinId="0"/>
    <cellStyle name="Обычный 2" xfId="1" xr:uid="{FA03B95C-7164-468C-8427-E2A4E7FDC1CA}"/>
    <cellStyle name="Обычный 2 2" xfId="4" xr:uid="{0CBF345B-6A01-49B3-B3D5-F494A765DC14}"/>
    <cellStyle name="Процентный 2" xfId="2" xr:uid="{46E7C159-C626-4E01-9275-B9FB7FABB573}"/>
    <cellStyle name="Процентный 2 2" xfId="5" xr:uid="{3AF78B43-07DA-40F8-ADA4-738505D0EA50}"/>
    <cellStyle name="Процентный 3" xfId="3" xr:uid="{1B673686-AB1D-4B76-8A23-A99C6A197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2"/>
  <sheetViews>
    <sheetView topLeftCell="A39" zoomScale="115" zoomScaleNormal="115" workbookViewId="0">
      <selection activeCell="E55" sqref="E55"/>
    </sheetView>
  </sheetViews>
  <sheetFormatPr defaultColWidth="9" defaultRowHeight="14.4" outlineLevelRow="2" outlineLevelCol="1" x14ac:dyDescent="0.3"/>
  <cols>
    <col min="1" max="1" width="31.6640625" customWidth="1"/>
    <col min="2" max="3" width="21.109375" customWidth="1"/>
    <col min="4" max="4" width="21.109375" style="1" customWidth="1"/>
    <col min="5" max="7" width="21.109375" customWidth="1"/>
    <col min="8" max="9" width="59.5546875" hidden="1" customWidth="1" outlineLevel="1"/>
    <col min="10" max="10" width="10" collapsed="1"/>
    <col min="11" max="11" width="13.6640625" customWidth="1"/>
    <col min="12" max="12" width="13.44140625" customWidth="1"/>
    <col min="13" max="14" width="10"/>
    <col min="15" max="15" width="13" customWidth="1"/>
    <col min="16" max="16" width="13.33203125" customWidth="1"/>
    <col min="17" max="18" width="10"/>
    <col min="19" max="19" width="13.33203125" customWidth="1"/>
    <col min="20" max="21" width="10"/>
    <col min="22" max="22" width="15.88671875" customWidth="1"/>
    <col min="23" max="24" width="10"/>
    <col min="25" max="25" width="13.6640625" customWidth="1"/>
    <col min="26" max="26" width="14.88671875" customWidth="1"/>
    <col min="27" max="255" width="10" customWidth="1"/>
  </cols>
  <sheetData>
    <row r="1" spans="1:25" ht="16.8" x14ac:dyDescent="0.3">
      <c r="A1" s="79" t="s">
        <v>75</v>
      </c>
      <c r="B1" s="79"/>
      <c r="C1" s="79"/>
      <c r="D1" s="79"/>
      <c r="E1" s="79"/>
      <c r="F1" s="79"/>
      <c r="G1" s="79"/>
      <c r="H1" s="79"/>
      <c r="I1" s="79"/>
    </row>
    <row r="2" spans="1:25" s="3" customFormat="1" ht="16.8" x14ac:dyDescent="0.3">
      <c r="A2" s="68" t="s">
        <v>55</v>
      </c>
      <c r="B2" s="68"/>
      <c r="C2" s="68"/>
      <c r="D2" s="68"/>
      <c r="E2" s="68"/>
      <c r="F2" s="68"/>
      <c r="G2" s="68"/>
      <c r="H2" s="68"/>
      <c r="I2" s="68"/>
    </row>
    <row r="3" spans="1:25" x14ac:dyDescent="0.25">
      <c r="A3" s="70" t="s">
        <v>3</v>
      </c>
      <c r="B3" s="72" t="s">
        <v>107</v>
      </c>
      <c r="C3" s="72"/>
      <c r="D3" s="72"/>
      <c r="E3" s="73" t="s">
        <v>21</v>
      </c>
      <c r="F3" s="70"/>
      <c r="G3" s="70"/>
      <c r="H3" s="66" t="s">
        <v>19</v>
      </c>
      <c r="I3" s="66" t="s">
        <v>20</v>
      </c>
    </row>
    <row r="4" spans="1:25" x14ac:dyDescent="0.3">
      <c r="A4" s="70"/>
      <c r="B4" s="14" t="s">
        <v>2</v>
      </c>
      <c r="C4" s="14" t="s">
        <v>1</v>
      </c>
      <c r="D4" s="14" t="s">
        <v>0</v>
      </c>
      <c r="E4" s="14" t="s">
        <v>2</v>
      </c>
      <c r="F4" s="14" t="s">
        <v>1</v>
      </c>
      <c r="G4" s="53" t="s">
        <v>73</v>
      </c>
      <c r="H4" s="67"/>
      <c r="I4" s="67"/>
    </row>
    <row r="5" spans="1:25" s="5" customFormat="1" hidden="1" outlineLevel="1" x14ac:dyDescent="0.3">
      <c r="A5" s="8" t="s">
        <v>6</v>
      </c>
      <c r="B5" s="9">
        <f>SUM(B6:B15)</f>
        <v>1450445</v>
      </c>
      <c r="C5" s="9">
        <f>SUM(C6:C15)</f>
        <v>678920</v>
      </c>
      <c r="D5" s="9">
        <f>C5-B5</f>
        <v>-771525</v>
      </c>
      <c r="E5" s="15"/>
      <c r="F5" s="15"/>
      <c r="G5" s="11"/>
      <c r="H5" s="12"/>
      <c r="I5" s="12"/>
    </row>
    <row r="6" spans="1:25" hidden="1" outlineLevel="2" x14ac:dyDescent="0.25">
      <c r="A6" s="16">
        <v>3</v>
      </c>
      <c r="B6" s="9">
        <v>206500</v>
      </c>
      <c r="C6" s="9">
        <v>136722</v>
      </c>
      <c r="D6" s="9">
        <f t="shared" ref="D6:D38" si="0">C6-B6</f>
        <v>-69778</v>
      </c>
      <c r="E6" s="17">
        <v>45015</v>
      </c>
      <c r="F6" s="17">
        <v>45027</v>
      </c>
      <c r="G6" s="18">
        <f>F6-E6</f>
        <v>12</v>
      </c>
      <c r="H6" s="51"/>
      <c r="I6" s="51"/>
    </row>
    <row r="7" spans="1:25" ht="27.6" hidden="1" outlineLevel="2" x14ac:dyDescent="0.25">
      <c r="A7" s="16">
        <v>4</v>
      </c>
      <c r="B7" s="9">
        <v>356953</v>
      </c>
      <c r="C7" s="9">
        <v>150567</v>
      </c>
      <c r="D7" s="9">
        <f t="shared" si="0"/>
        <v>-206386</v>
      </c>
      <c r="E7" s="17">
        <v>45003</v>
      </c>
      <c r="F7" s="17">
        <v>45057</v>
      </c>
      <c r="G7" s="18">
        <f t="shared" ref="G7:G12" si="1">F7-E7</f>
        <v>54</v>
      </c>
      <c r="H7" s="51" t="s">
        <v>100</v>
      </c>
      <c r="I7" s="51" t="s">
        <v>102</v>
      </c>
    </row>
    <row r="8" spans="1:25" ht="27.6" hidden="1" outlineLevel="2" x14ac:dyDescent="0.25">
      <c r="A8" s="16">
        <v>5</v>
      </c>
      <c r="B8" s="9">
        <v>269591</v>
      </c>
      <c r="C8" s="9">
        <v>67109</v>
      </c>
      <c r="D8" s="9">
        <f t="shared" si="0"/>
        <v>-202482</v>
      </c>
      <c r="E8" s="17">
        <v>45046</v>
      </c>
      <c r="F8" s="17">
        <v>45092</v>
      </c>
      <c r="G8" s="18">
        <f t="shared" si="1"/>
        <v>46</v>
      </c>
      <c r="H8" s="51" t="s">
        <v>100</v>
      </c>
      <c r="I8" s="51" t="s">
        <v>102</v>
      </c>
    </row>
    <row r="9" spans="1:25" hidden="1" outlineLevel="2" x14ac:dyDescent="0.25">
      <c r="A9" s="16">
        <v>6</v>
      </c>
      <c r="B9" s="9">
        <v>197774</v>
      </c>
      <c r="C9" s="9">
        <v>133803</v>
      </c>
      <c r="D9" s="9">
        <f t="shared" si="0"/>
        <v>-63971</v>
      </c>
      <c r="E9" s="17">
        <v>45065</v>
      </c>
      <c r="F9" s="17">
        <v>45093</v>
      </c>
      <c r="G9" s="18">
        <f t="shared" si="1"/>
        <v>28</v>
      </c>
      <c r="H9" s="51" t="s">
        <v>105</v>
      </c>
      <c r="I9" s="51" t="s">
        <v>101</v>
      </c>
    </row>
    <row r="10" spans="1:25" ht="27.6" hidden="1" outlineLevel="2" x14ac:dyDescent="0.25">
      <c r="A10" s="16">
        <v>7</v>
      </c>
      <c r="B10" s="9">
        <v>172319</v>
      </c>
      <c r="C10" s="9">
        <v>31680</v>
      </c>
      <c r="D10" s="9">
        <f t="shared" si="0"/>
        <v>-140639</v>
      </c>
      <c r="E10" s="17">
        <v>45096</v>
      </c>
      <c r="F10" s="17">
        <v>45129</v>
      </c>
      <c r="G10" s="18">
        <f t="shared" si="1"/>
        <v>33</v>
      </c>
      <c r="H10" s="51" t="s">
        <v>95</v>
      </c>
      <c r="I10" s="51" t="s">
        <v>98</v>
      </c>
    </row>
    <row r="11" spans="1:25" ht="27.6" hidden="1" outlineLevel="2" x14ac:dyDescent="0.25">
      <c r="A11" s="16">
        <v>8</v>
      </c>
      <c r="B11" s="9">
        <v>77644</v>
      </c>
      <c r="C11" s="9">
        <v>77644</v>
      </c>
      <c r="D11" s="9">
        <f t="shared" si="0"/>
        <v>0</v>
      </c>
      <c r="E11" s="17">
        <v>45184</v>
      </c>
      <c r="F11" s="17">
        <v>45184</v>
      </c>
      <c r="G11" s="18">
        <f t="shared" si="1"/>
        <v>0</v>
      </c>
      <c r="H11" s="51" t="s">
        <v>95</v>
      </c>
      <c r="I11" s="51" t="s">
        <v>98</v>
      </c>
    </row>
    <row r="12" spans="1:25" s="7" customFormat="1" ht="27.6" hidden="1" outlineLevel="2" x14ac:dyDescent="0.25">
      <c r="A12" s="19" t="s">
        <v>13</v>
      </c>
      <c r="B12" s="9">
        <v>69046</v>
      </c>
      <c r="C12" s="9">
        <v>50232</v>
      </c>
      <c r="D12" s="9">
        <f t="shared" si="0"/>
        <v>-18814</v>
      </c>
      <c r="E12" s="20">
        <v>45065</v>
      </c>
      <c r="F12" s="20">
        <v>45067</v>
      </c>
      <c r="G12" s="21">
        <f t="shared" si="1"/>
        <v>2</v>
      </c>
      <c r="H12" s="51" t="s">
        <v>95</v>
      </c>
      <c r="I12" s="51" t="s">
        <v>98</v>
      </c>
    </row>
    <row r="13" spans="1:25" s="4" customFormat="1" ht="27.6" hidden="1" outlineLevel="2" x14ac:dyDescent="0.25">
      <c r="A13" s="16" t="s">
        <v>14</v>
      </c>
      <c r="B13" s="9">
        <v>44229</v>
      </c>
      <c r="C13" s="9">
        <v>26626</v>
      </c>
      <c r="D13" s="9">
        <f t="shared" si="0"/>
        <v>-17603</v>
      </c>
      <c r="E13" s="17">
        <v>45290</v>
      </c>
      <c r="F13" s="17">
        <v>44931</v>
      </c>
      <c r="G13" s="18">
        <v>6</v>
      </c>
      <c r="H13" s="51" t="s">
        <v>95</v>
      </c>
      <c r="I13" s="51" t="s">
        <v>98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27.6" hidden="1" outlineLevel="2" x14ac:dyDescent="0.25">
      <c r="A14" s="16" t="s">
        <v>15</v>
      </c>
      <c r="B14" s="9">
        <v>56389</v>
      </c>
      <c r="C14" s="9">
        <v>4537</v>
      </c>
      <c r="D14" s="9">
        <f t="shared" si="0"/>
        <v>-51852</v>
      </c>
      <c r="E14" s="17">
        <v>45163</v>
      </c>
      <c r="F14" s="17">
        <v>45183</v>
      </c>
      <c r="G14" s="18">
        <v>19</v>
      </c>
      <c r="H14" s="51" t="s">
        <v>95</v>
      </c>
      <c r="I14" s="51" t="s">
        <v>98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idden="1" outlineLevel="2" x14ac:dyDescent="0.3">
      <c r="A15" s="8" t="s">
        <v>54</v>
      </c>
      <c r="B15" s="9">
        <v>0</v>
      </c>
      <c r="C15" s="9">
        <v>0</v>
      </c>
      <c r="D15" s="9">
        <f t="shared" si="0"/>
        <v>0</v>
      </c>
      <c r="E15" s="17">
        <v>45015</v>
      </c>
      <c r="F15" s="17">
        <v>45015</v>
      </c>
      <c r="G15" s="18">
        <v>0</v>
      </c>
      <c r="H15" s="12"/>
      <c r="I15" s="1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5" customFormat="1" hidden="1" outlineLevel="1" x14ac:dyDescent="0.25">
      <c r="A16" s="8" t="s">
        <v>7</v>
      </c>
      <c r="B16" s="9">
        <f>B17+B18+B19+B20+B21+B22+B23+B24+B25+B26</f>
        <v>445968</v>
      </c>
      <c r="C16" s="9">
        <f>C17+C18+C19+C20+C21+C22+C23+C24+C25+C26</f>
        <v>18436</v>
      </c>
      <c r="D16" s="9">
        <f t="shared" si="0"/>
        <v>-427532</v>
      </c>
      <c r="E16" s="10"/>
      <c r="F16" s="10"/>
      <c r="G16" s="11"/>
      <c r="H16" s="51"/>
      <c r="I16" s="51"/>
    </row>
    <row r="17" spans="1:9" hidden="1" outlineLevel="2" x14ac:dyDescent="0.25">
      <c r="A17" s="16">
        <v>1</v>
      </c>
      <c r="B17" s="9">
        <v>109880</v>
      </c>
      <c r="C17" s="9">
        <v>0</v>
      </c>
      <c r="D17" s="9">
        <v>-109880</v>
      </c>
      <c r="E17" s="17">
        <v>45199</v>
      </c>
      <c r="F17" s="17">
        <v>45245</v>
      </c>
      <c r="G17" s="18">
        <v>45</v>
      </c>
      <c r="H17" s="51" t="s">
        <v>94</v>
      </c>
      <c r="I17" s="51" t="s">
        <v>106</v>
      </c>
    </row>
    <row r="18" spans="1:9" ht="27.6" hidden="1" outlineLevel="2" x14ac:dyDescent="0.25">
      <c r="A18" s="16">
        <v>2</v>
      </c>
      <c r="B18" s="9">
        <v>22164</v>
      </c>
      <c r="C18" s="9">
        <v>6672</v>
      </c>
      <c r="D18" s="9">
        <v>-15492</v>
      </c>
      <c r="E18" s="17">
        <v>45163</v>
      </c>
      <c r="F18" s="17">
        <v>45170</v>
      </c>
      <c r="G18" s="18">
        <v>7</v>
      </c>
      <c r="H18" s="51" t="s">
        <v>80</v>
      </c>
      <c r="I18" s="51" t="s">
        <v>81</v>
      </c>
    </row>
    <row r="19" spans="1:9" hidden="1" outlineLevel="2" x14ac:dyDescent="0.25">
      <c r="A19" s="16">
        <v>3</v>
      </c>
      <c r="B19" s="9">
        <v>26379</v>
      </c>
      <c r="C19" s="9">
        <v>5162</v>
      </c>
      <c r="D19" s="9">
        <v>-21217</v>
      </c>
      <c r="E19" s="17">
        <v>45163</v>
      </c>
      <c r="F19" s="17">
        <v>45170</v>
      </c>
      <c r="G19" s="18">
        <v>7</v>
      </c>
      <c r="H19" s="51" t="s">
        <v>80</v>
      </c>
      <c r="I19" s="51" t="s">
        <v>82</v>
      </c>
    </row>
    <row r="20" spans="1:9" hidden="1" outlineLevel="2" x14ac:dyDescent="0.25">
      <c r="A20" s="16">
        <v>4</v>
      </c>
      <c r="B20" s="9">
        <v>34453</v>
      </c>
      <c r="C20" s="9">
        <v>18</v>
      </c>
      <c r="D20" s="9">
        <v>-34435</v>
      </c>
      <c r="E20" s="17">
        <v>45015</v>
      </c>
      <c r="F20" s="17">
        <v>45026</v>
      </c>
      <c r="G20" s="18">
        <v>11</v>
      </c>
      <c r="H20" s="51" t="s">
        <v>85</v>
      </c>
      <c r="I20" s="51" t="s">
        <v>83</v>
      </c>
    </row>
    <row r="21" spans="1:9" hidden="1" outlineLevel="2" x14ac:dyDescent="0.25">
      <c r="A21" s="16">
        <v>8</v>
      </c>
      <c r="B21" s="9">
        <v>133481</v>
      </c>
      <c r="C21" s="9">
        <v>6584</v>
      </c>
      <c r="D21" s="9">
        <v>-126897</v>
      </c>
      <c r="E21" s="17">
        <v>45184</v>
      </c>
      <c r="F21" s="17">
        <v>45214</v>
      </c>
      <c r="G21" s="18">
        <v>30</v>
      </c>
      <c r="H21" s="51" t="s">
        <v>94</v>
      </c>
      <c r="I21" s="51" t="s">
        <v>106</v>
      </c>
    </row>
    <row r="22" spans="1:9" hidden="1" outlineLevel="2" x14ac:dyDescent="0.25">
      <c r="A22" s="16">
        <v>5</v>
      </c>
      <c r="B22" s="9">
        <v>0</v>
      </c>
      <c r="C22" s="9">
        <v>0</v>
      </c>
      <c r="D22" s="9">
        <v>0</v>
      </c>
      <c r="E22" s="17">
        <v>45107</v>
      </c>
      <c r="F22" s="17">
        <v>45107</v>
      </c>
      <c r="G22" s="18">
        <v>0</v>
      </c>
      <c r="H22" s="51"/>
      <c r="I22" s="51"/>
    </row>
    <row r="23" spans="1:9" ht="27.6" hidden="1" outlineLevel="2" x14ac:dyDescent="0.25">
      <c r="A23" s="16">
        <v>6</v>
      </c>
      <c r="B23" s="9">
        <v>16118</v>
      </c>
      <c r="C23" s="9">
        <v>0</v>
      </c>
      <c r="D23" s="9">
        <v>-16118</v>
      </c>
      <c r="E23" s="17">
        <v>45015</v>
      </c>
      <c r="F23" s="17">
        <v>45031</v>
      </c>
      <c r="G23" s="18">
        <v>16</v>
      </c>
      <c r="H23" s="51" t="s">
        <v>80</v>
      </c>
      <c r="I23" s="51" t="s">
        <v>103</v>
      </c>
    </row>
    <row r="24" spans="1:9" ht="27.6" hidden="1" outlineLevel="2" x14ac:dyDescent="0.25">
      <c r="A24" s="16">
        <v>7</v>
      </c>
      <c r="B24" s="9">
        <v>54800</v>
      </c>
      <c r="C24" s="9">
        <v>0</v>
      </c>
      <c r="D24" s="9">
        <v>-54800</v>
      </c>
      <c r="E24" s="17">
        <v>45015</v>
      </c>
      <c r="F24" s="17">
        <v>45031</v>
      </c>
      <c r="G24" s="18">
        <v>16</v>
      </c>
      <c r="H24" s="51" t="s">
        <v>80</v>
      </c>
      <c r="I24" s="51" t="s">
        <v>103</v>
      </c>
    </row>
    <row r="25" spans="1:9" ht="27.6" hidden="1" outlineLevel="2" x14ac:dyDescent="0.25">
      <c r="A25" s="16" t="s">
        <v>24</v>
      </c>
      <c r="B25" s="9">
        <v>1636</v>
      </c>
      <c r="C25" s="9">
        <v>0</v>
      </c>
      <c r="D25" s="9">
        <v>-1636</v>
      </c>
      <c r="E25" s="22">
        <v>45107</v>
      </c>
      <c r="F25" s="22">
        <v>45168</v>
      </c>
      <c r="G25" s="11">
        <v>60</v>
      </c>
      <c r="H25" s="51" t="s">
        <v>80</v>
      </c>
      <c r="I25" s="51" t="s">
        <v>103</v>
      </c>
    </row>
    <row r="26" spans="1:9" hidden="1" outlineLevel="2" x14ac:dyDescent="0.25">
      <c r="A26" s="8" t="s">
        <v>13</v>
      </c>
      <c r="B26" s="9">
        <v>47057</v>
      </c>
      <c r="C26" s="9">
        <v>0</v>
      </c>
      <c r="D26" s="9">
        <v>-47057</v>
      </c>
      <c r="E26" s="17">
        <v>45065</v>
      </c>
      <c r="F26" s="17">
        <v>45081</v>
      </c>
      <c r="G26" s="18">
        <v>15</v>
      </c>
      <c r="H26" s="51" t="s">
        <v>80</v>
      </c>
      <c r="I26" s="51" t="s">
        <v>84</v>
      </c>
    </row>
    <row r="27" spans="1:9" s="6" customFormat="1" hidden="1" outlineLevel="1" x14ac:dyDescent="0.3">
      <c r="A27" s="23" t="s">
        <v>77</v>
      </c>
      <c r="B27" s="25">
        <v>123683</v>
      </c>
      <c r="C27" s="25">
        <v>60162</v>
      </c>
      <c r="D27" s="25">
        <f t="shared" si="0"/>
        <v>-63521</v>
      </c>
      <c r="E27" s="17">
        <v>45077</v>
      </c>
      <c r="F27" s="17">
        <v>45080</v>
      </c>
      <c r="G27" s="18">
        <f>F27-E27</f>
        <v>3</v>
      </c>
      <c r="H27" s="51" t="s">
        <v>97</v>
      </c>
      <c r="I27" s="51" t="s">
        <v>104</v>
      </c>
    </row>
    <row r="28" spans="1:9" s="5" customFormat="1" ht="27.6" hidden="1" outlineLevel="1" x14ac:dyDescent="0.25">
      <c r="A28" s="8" t="s">
        <v>8</v>
      </c>
      <c r="B28" s="25">
        <v>254781</v>
      </c>
      <c r="C28" s="25">
        <v>121402</v>
      </c>
      <c r="D28" s="25">
        <f t="shared" si="0"/>
        <v>-133379</v>
      </c>
      <c r="E28" s="22">
        <v>45132</v>
      </c>
      <c r="F28" s="22">
        <v>45166</v>
      </c>
      <c r="G28" s="11">
        <v>32</v>
      </c>
      <c r="H28" s="51" t="s">
        <v>95</v>
      </c>
      <c r="I28" s="51" t="s">
        <v>96</v>
      </c>
    </row>
    <row r="29" spans="1:9" s="5" customFormat="1" ht="27.6" hidden="1" outlineLevel="1" x14ac:dyDescent="0.3">
      <c r="A29" s="23" t="s">
        <v>12</v>
      </c>
      <c r="B29" s="25">
        <v>319238</v>
      </c>
      <c r="C29" s="25">
        <v>229642</v>
      </c>
      <c r="D29" s="25">
        <f t="shared" si="0"/>
        <v>-89596</v>
      </c>
      <c r="E29" s="17">
        <v>45137</v>
      </c>
      <c r="F29" s="17">
        <v>45166</v>
      </c>
      <c r="G29" s="18">
        <v>28</v>
      </c>
      <c r="H29" s="51" t="s">
        <v>95</v>
      </c>
      <c r="I29" s="51" t="s">
        <v>96</v>
      </c>
    </row>
    <row r="30" spans="1:9" s="5" customFormat="1" ht="41.4" hidden="1" outlineLevel="1" x14ac:dyDescent="0.3">
      <c r="A30" s="24" t="s">
        <v>9</v>
      </c>
      <c r="B30" s="25">
        <v>143513</v>
      </c>
      <c r="C30" s="25">
        <v>121346.57</v>
      </c>
      <c r="D30" s="25">
        <f t="shared" si="0"/>
        <v>-22166.429999999993</v>
      </c>
      <c r="E30" s="22">
        <v>45040</v>
      </c>
      <c r="F30" s="22">
        <v>45101</v>
      </c>
      <c r="G30" s="11">
        <v>60</v>
      </c>
      <c r="H30" s="51" t="s">
        <v>92</v>
      </c>
      <c r="I30" s="51" t="s">
        <v>93</v>
      </c>
    </row>
    <row r="31" spans="1:9" s="5" customFormat="1" hidden="1" outlineLevel="1" x14ac:dyDescent="0.25">
      <c r="A31" s="8" t="s">
        <v>10</v>
      </c>
      <c r="B31" s="9">
        <v>141510</v>
      </c>
      <c r="C31" s="9">
        <v>25002</v>
      </c>
      <c r="D31" s="9">
        <f t="shared" si="0"/>
        <v>-116508</v>
      </c>
      <c r="E31" s="17">
        <v>45961</v>
      </c>
      <c r="F31" s="17">
        <v>45966</v>
      </c>
      <c r="G31" s="18">
        <f t="shared" ref="G31:G33" si="2">+F31-E31</f>
        <v>5</v>
      </c>
      <c r="H31" s="51" t="s">
        <v>99</v>
      </c>
      <c r="I31" s="51" t="s">
        <v>98</v>
      </c>
    </row>
    <row r="32" spans="1:9" s="5" customFormat="1" hidden="1" outlineLevel="1" x14ac:dyDescent="0.25">
      <c r="A32" s="8" t="s">
        <v>11</v>
      </c>
      <c r="B32" s="9">
        <v>179809</v>
      </c>
      <c r="C32" s="9">
        <v>203960</v>
      </c>
      <c r="D32" s="9">
        <f t="shared" si="0"/>
        <v>24151</v>
      </c>
      <c r="E32" s="17">
        <v>45473</v>
      </c>
      <c r="F32" s="17">
        <v>45565</v>
      </c>
      <c r="G32" s="18">
        <f t="shared" si="2"/>
        <v>92</v>
      </c>
      <c r="H32" s="51" t="s">
        <v>99</v>
      </c>
      <c r="I32" s="51" t="s">
        <v>98</v>
      </c>
    </row>
    <row r="33" spans="1:9" s="5" customFormat="1" hidden="1" outlineLevel="1" x14ac:dyDescent="0.25">
      <c r="A33" s="8" t="s">
        <v>5</v>
      </c>
      <c r="B33" s="25">
        <v>176840</v>
      </c>
      <c r="C33" s="25">
        <v>76674</v>
      </c>
      <c r="D33" s="25">
        <f t="shared" si="0"/>
        <v>-100166</v>
      </c>
      <c r="E33" s="17">
        <v>45238</v>
      </c>
      <c r="F33" s="17">
        <v>45268</v>
      </c>
      <c r="G33" s="18">
        <f t="shared" si="2"/>
        <v>30</v>
      </c>
      <c r="H33" s="51" t="s">
        <v>99</v>
      </c>
      <c r="I33" s="51" t="s">
        <v>98</v>
      </c>
    </row>
    <row r="34" spans="1:9" s="5" customFormat="1" hidden="1" outlineLevel="1" x14ac:dyDescent="0.3">
      <c r="A34" s="23" t="s">
        <v>25</v>
      </c>
      <c r="B34" s="25">
        <v>40046</v>
      </c>
      <c r="C34" s="25">
        <v>32638</v>
      </c>
      <c r="D34" s="25">
        <f t="shared" si="0"/>
        <v>-7408</v>
      </c>
      <c r="E34" s="17">
        <v>45077</v>
      </c>
      <c r="F34" s="17">
        <v>45100</v>
      </c>
      <c r="G34" s="18">
        <f>+F34-E34</f>
        <v>23</v>
      </c>
      <c r="H34" s="51" t="s">
        <v>99</v>
      </c>
      <c r="I34" s="51" t="s">
        <v>98</v>
      </c>
    </row>
    <row r="35" spans="1:9" s="5" customFormat="1" ht="27.6" hidden="1" outlineLevel="1" x14ac:dyDescent="0.3">
      <c r="A35" s="23" t="s">
        <v>4</v>
      </c>
      <c r="B35" s="25">
        <v>342906.5</v>
      </c>
      <c r="C35" s="25">
        <v>64571</v>
      </c>
      <c r="D35" s="25">
        <f t="shared" si="0"/>
        <v>-278335.5</v>
      </c>
      <c r="E35" s="17">
        <v>45016</v>
      </c>
      <c r="F35" s="17">
        <f>E35+25</f>
        <v>45041</v>
      </c>
      <c r="G35" s="18">
        <f>F35-E35</f>
        <v>25</v>
      </c>
      <c r="H35" s="51" t="s">
        <v>86</v>
      </c>
      <c r="I35" s="51" t="s">
        <v>87</v>
      </c>
    </row>
    <row r="36" spans="1:9" s="5" customFormat="1" ht="27.6" hidden="1" outlineLevel="1" x14ac:dyDescent="0.3">
      <c r="A36" s="23" t="s">
        <v>26</v>
      </c>
      <c r="B36" s="25">
        <v>314773.75</v>
      </c>
      <c r="C36" s="25">
        <v>46800.25</v>
      </c>
      <c r="D36" s="25">
        <f>C36-B36</f>
        <v>-267973.5</v>
      </c>
      <c r="E36" s="17">
        <v>45016</v>
      </c>
      <c r="F36" s="17">
        <f>E36+25</f>
        <v>45041</v>
      </c>
      <c r="G36" s="18">
        <f>F36-E36</f>
        <v>25</v>
      </c>
      <c r="H36" s="51" t="s">
        <v>86</v>
      </c>
      <c r="I36" s="51" t="s">
        <v>87</v>
      </c>
    </row>
    <row r="37" spans="1:9" s="5" customFormat="1" ht="27.6" hidden="1" outlineLevel="1" x14ac:dyDescent="0.3">
      <c r="A37" s="23" t="s">
        <v>76</v>
      </c>
      <c r="B37" s="25">
        <f>83439.954388886/4</f>
        <v>20859.988597221502</v>
      </c>
      <c r="C37" s="25">
        <v>19989.8</v>
      </c>
      <c r="D37" s="25">
        <f t="shared" si="0"/>
        <v>-870.18859722150228</v>
      </c>
      <c r="E37" s="17">
        <v>45076</v>
      </c>
      <c r="F37" s="17">
        <v>45079</v>
      </c>
      <c r="G37" s="18">
        <f>F37-E37</f>
        <v>3</v>
      </c>
      <c r="H37" s="51" t="s">
        <v>90</v>
      </c>
      <c r="I37" s="51" t="s">
        <v>91</v>
      </c>
    </row>
    <row r="38" spans="1:9" s="5" customFormat="1" ht="27.6" hidden="1" outlineLevel="1" x14ac:dyDescent="0.3">
      <c r="A38" s="23" t="s">
        <v>27</v>
      </c>
      <c r="B38" s="25">
        <v>190674.75</v>
      </c>
      <c r="C38" s="25">
        <v>78765</v>
      </c>
      <c r="D38" s="25">
        <f t="shared" si="0"/>
        <v>-111909.75</v>
      </c>
      <c r="E38" s="17">
        <v>45097</v>
      </c>
      <c r="F38" s="17">
        <f>E38+17</f>
        <v>45114</v>
      </c>
      <c r="G38" s="18">
        <f>F38-E38</f>
        <v>17</v>
      </c>
      <c r="H38" s="51" t="s">
        <v>88</v>
      </c>
      <c r="I38" s="51" t="s">
        <v>89</v>
      </c>
    </row>
    <row r="39" spans="1:9" collapsed="1" x14ac:dyDescent="0.3">
      <c r="A39" s="8" t="s">
        <v>57</v>
      </c>
      <c r="B39" s="26">
        <f>B5+B16+B27+B28+B29+B30+B31+B32+B33+B34+B35+B36+B37+B38</f>
        <v>4145047.9885972217</v>
      </c>
      <c r="C39" s="26">
        <f>C5+C16+C27+C28+C29+C30+C31+C32+C33+C34+C35+C36+C37+C38</f>
        <v>1778308.62</v>
      </c>
      <c r="D39" s="26">
        <f>D5+D16+D27+D28+D29+D30+D31+D32+D33+D34+D35+D36+D37+D38</f>
        <v>-2366739.3685972211</v>
      </c>
      <c r="E39" s="27"/>
      <c r="F39" s="27"/>
      <c r="G39" s="27"/>
      <c r="H39" s="12"/>
      <c r="I39" s="12"/>
    </row>
    <row r="40" spans="1:9" x14ac:dyDescent="0.3">
      <c r="A40" s="8" t="s">
        <v>58</v>
      </c>
      <c r="B40" s="42">
        <v>22627389.738597222</v>
      </c>
      <c r="C40" s="42">
        <v>1778308.62</v>
      </c>
      <c r="D40" s="42">
        <v>-2366739.3685972211</v>
      </c>
      <c r="E40" s="27"/>
      <c r="F40" s="27"/>
      <c r="G40" s="27"/>
      <c r="H40" s="12"/>
      <c r="I40" s="12"/>
    </row>
    <row r="41" spans="1:9" s="2" customFormat="1" ht="16.8" x14ac:dyDescent="0.3">
      <c r="A41" s="69" t="s">
        <v>17</v>
      </c>
      <c r="B41" s="69"/>
      <c r="C41" s="69"/>
      <c r="D41" s="69"/>
      <c r="E41" s="69"/>
      <c r="F41" s="69"/>
      <c r="G41" s="69"/>
      <c r="H41" s="69"/>
      <c r="I41" s="69"/>
    </row>
    <row r="42" spans="1:9" x14ac:dyDescent="0.3">
      <c r="A42" s="70" t="s">
        <v>3</v>
      </c>
      <c r="B42" s="70" t="s">
        <v>18</v>
      </c>
      <c r="C42" s="70"/>
      <c r="D42" s="70"/>
      <c r="E42" s="71" t="s">
        <v>72</v>
      </c>
      <c r="F42" s="70"/>
      <c r="G42" s="70"/>
      <c r="H42" s="66" t="s">
        <v>19</v>
      </c>
      <c r="I42" s="66" t="s">
        <v>20</v>
      </c>
    </row>
    <row r="43" spans="1:9" x14ac:dyDescent="0.3">
      <c r="A43" s="70"/>
      <c r="B43" s="14" t="s">
        <v>2</v>
      </c>
      <c r="C43" s="14" t="s">
        <v>1</v>
      </c>
      <c r="D43" s="28" t="s">
        <v>0</v>
      </c>
      <c r="E43" s="14" t="s">
        <v>2</v>
      </c>
      <c r="F43" s="14" t="s">
        <v>1</v>
      </c>
      <c r="G43" s="14" t="s">
        <v>0</v>
      </c>
      <c r="H43" s="67"/>
      <c r="I43" s="67"/>
    </row>
    <row r="44" spans="1:9" x14ac:dyDescent="0.3">
      <c r="A44" s="29" t="s">
        <v>6</v>
      </c>
      <c r="B44" s="14"/>
      <c r="C44" s="14"/>
      <c r="D44" s="30"/>
      <c r="E44" s="14"/>
      <c r="F44" s="14"/>
      <c r="G44" s="14"/>
      <c r="H44" s="12"/>
      <c r="I44" s="12"/>
    </row>
    <row r="45" spans="1:9" hidden="1" outlineLevel="1" x14ac:dyDescent="0.3">
      <c r="A45" s="31">
        <v>3</v>
      </c>
      <c r="B45" s="14"/>
      <c r="C45" s="14"/>
      <c r="D45" s="30"/>
      <c r="E45" s="14"/>
      <c r="F45" s="14"/>
      <c r="G45" s="14"/>
      <c r="H45" s="12"/>
      <c r="I45" s="12"/>
    </row>
    <row r="46" spans="1:9" hidden="1" outlineLevel="1" x14ac:dyDescent="0.3">
      <c r="A46" s="31">
        <v>4</v>
      </c>
      <c r="B46" s="14"/>
      <c r="C46" s="14"/>
      <c r="D46" s="30"/>
      <c r="E46" s="14"/>
      <c r="F46" s="14"/>
      <c r="G46" s="14"/>
      <c r="H46" s="12"/>
      <c r="I46" s="12"/>
    </row>
    <row r="47" spans="1:9" hidden="1" outlineLevel="1" x14ac:dyDescent="0.3">
      <c r="A47" s="31">
        <v>5</v>
      </c>
      <c r="B47" s="14"/>
      <c r="C47" s="14"/>
      <c r="D47" s="30"/>
      <c r="E47" s="14"/>
      <c r="F47" s="14"/>
      <c r="G47" s="14"/>
      <c r="H47" s="12"/>
      <c r="I47" s="12"/>
    </row>
    <row r="48" spans="1:9" hidden="1" outlineLevel="1" x14ac:dyDescent="0.3">
      <c r="A48" s="31">
        <v>6</v>
      </c>
      <c r="B48" s="14"/>
      <c r="C48" s="14"/>
      <c r="D48" s="30"/>
      <c r="E48" s="14"/>
      <c r="F48" s="14"/>
      <c r="G48" s="14"/>
      <c r="H48" s="12"/>
      <c r="I48" s="12"/>
    </row>
    <row r="49" spans="1:9" hidden="1" outlineLevel="1" x14ac:dyDescent="0.3">
      <c r="A49" s="31">
        <v>7</v>
      </c>
      <c r="B49" s="14"/>
      <c r="C49" s="14"/>
      <c r="D49" s="30"/>
      <c r="E49" s="14"/>
      <c r="F49" s="14"/>
      <c r="G49" s="14"/>
      <c r="H49" s="12"/>
      <c r="I49" s="12"/>
    </row>
    <row r="50" spans="1:9" hidden="1" outlineLevel="1" x14ac:dyDescent="0.3">
      <c r="A50" s="31">
        <v>8</v>
      </c>
      <c r="B50" s="14"/>
      <c r="C50" s="14"/>
      <c r="D50" s="30"/>
      <c r="E50" s="14"/>
      <c r="F50" s="14"/>
      <c r="G50" s="14"/>
      <c r="H50" s="12"/>
      <c r="I50" s="12"/>
    </row>
    <row r="51" spans="1:9" hidden="1" outlineLevel="1" x14ac:dyDescent="0.3">
      <c r="A51" s="29" t="s">
        <v>13</v>
      </c>
      <c r="B51" s="14"/>
      <c r="C51" s="14"/>
      <c r="D51" s="30"/>
      <c r="E51" s="14"/>
      <c r="F51" s="14"/>
      <c r="G51" s="14"/>
      <c r="H51" s="12"/>
      <c r="I51" s="12"/>
    </row>
    <row r="52" spans="1:9" hidden="1" outlineLevel="1" x14ac:dyDescent="0.3">
      <c r="A52" s="29" t="s">
        <v>14</v>
      </c>
      <c r="B52" s="14"/>
      <c r="C52" s="14"/>
      <c r="D52" s="30"/>
      <c r="E52" s="14"/>
      <c r="F52" s="14"/>
      <c r="G52" s="14"/>
      <c r="H52" s="12"/>
      <c r="I52" s="12"/>
    </row>
    <row r="53" spans="1:9" hidden="1" outlineLevel="1" x14ac:dyDescent="0.3">
      <c r="A53" s="29" t="s">
        <v>15</v>
      </c>
      <c r="B53" s="14"/>
      <c r="C53" s="14"/>
      <c r="D53" s="30"/>
      <c r="E53" s="14"/>
      <c r="F53" s="14"/>
      <c r="G53" s="14"/>
      <c r="H53" s="12"/>
      <c r="I53" s="12"/>
    </row>
    <row r="54" spans="1:9" hidden="1" outlineLevel="1" x14ac:dyDescent="0.3">
      <c r="A54" s="29" t="s">
        <v>16</v>
      </c>
      <c r="B54" s="14"/>
      <c r="C54" s="14"/>
      <c r="D54" s="30"/>
      <c r="E54" s="14"/>
      <c r="F54" s="14"/>
      <c r="G54" s="14"/>
      <c r="H54" s="12"/>
      <c r="I54" s="12"/>
    </row>
    <row r="55" spans="1:9" collapsed="1" x14ac:dyDescent="0.3">
      <c r="A55" s="29" t="s">
        <v>7</v>
      </c>
      <c r="B55" s="14"/>
      <c r="C55" s="14"/>
      <c r="D55" s="30"/>
      <c r="E55" s="14"/>
      <c r="F55" s="14"/>
      <c r="G55" s="14"/>
      <c r="H55" s="12"/>
      <c r="I55" s="12"/>
    </row>
    <row r="56" spans="1:9" hidden="1" outlineLevel="1" x14ac:dyDescent="0.3">
      <c r="A56" s="31">
        <v>1</v>
      </c>
      <c r="B56" s="14"/>
      <c r="C56" s="14"/>
      <c r="D56" s="30"/>
      <c r="E56" s="14"/>
      <c r="F56" s="14"/>
      <c r="G56" s="14"/>
      <c r="H56" s="12"/>
      <c r="I56" s="12"/>
    </row>
    <row r="57" spans="1:9" hidden="1" outlineLevel="1" x14ac:dyDescent="0.3">
      <c r="A57" s="31">
        <v>2</v>
      </c>
      <c r="B57" s="14"/>
      <c r="C57" s="14"/>
      <c r="D57" s="30"/>
      <c r="E57" s="14"/>
      <c r="F57" s="14"/>
      <c r="G57" s="14"/>
      <c r="H57" s="12"/>
      <c r="I57" s="12"/>
    </row>
    <row r="58" spans="1:9" hidden="1" outlineLevel="1" x14ac:dyDescent="0.3">
      <c r="A58" s="31">
        <v>3</v>
      </c>
      <c r="B58" s="14"/>
      <c r="C58" s="14"/>
      <c r="D58" s="30"/>
      <c r="E58" s="14"/>
      <c r="F58" s="14"/>
      <c r="G58" s="14"/>
      <c r="H58" s="12"/>
      <c r="I58" s="12"/>
    </row>
    <row r="59" spans="1:9" hidden="1" outlineLevel="1" x14ac:dyDescent="0.3">
      <c r="A59" s="31">
        <v>4</v>
      </c>
      <c r="B59" s="14"/>
      <c r="C59" s="14"/>
      <c r="D59" s="30"/>
      <c r="E59" s="14"/>
      <c r="F59" s="14"/>
      <c r="G59" s="14"/>
      <c r="H59" s="12"/>
      <c r="I59" s="12"/>
    </row>
    <row r="60" spans="1:9" hidden="1" outlineLevel="1" x14ac:dyDescent="0.3">
      <c r="A60" s="31">
        <v>5</v>
      </c>
      <c r="B60" s="14"/>
      <c r="C60" s="14"/>
      <c r="D60" s="30"/>
      <c r="E60" s="14"/>
      <c r="F60" s="14"/>
      <c r="G60" s="14"/>
      <c r="H60" s="12"/>
      <c r="I60" s="12"/>
    </row>
    <row r="61" spans="1:9" hidden="1" outlineLevel="1" x14ac:dyDescent="0.3">
      <c r="A61" s="31">
        <v>6</v>
      </c>
      <c r="B61" s="14"/>
      <c r="C61" s="14"/>
      <c r="D61" s="30"/>
      <c r="E61" s="14"/>
      <c r="F61" s="14"/>
      <c r="G61" s="14"/>
      <c r="H61" s="12"/>
      <c r="I61" s="12"/>
    </row>
    <row r="62" spans="1:9" hidden="1" outlineLevel="1" x14ac:dyDescent="0.3">
      <c r="A62" s="31">
        <v>7</v>
      </c>
      <c r="B62" s="14"/>
      <c r="C62" s="14"/>
      <c r="D62" s="30"/>
      <c r="E62" s="14"/>
      <c r="F62" s="14"/>
      <c r="G62" s="14"/>
      <c r="H62" s="12"/>
      <c r="I62" s="12"/>
    </row>
    <row r="63" spans="1:9" hidden="1" outlineLevel="1" x14ac:dyDescent="0.3">
      <c r="A63" s="31">
        <v>8</v>
      </c>
      <c r="B63" s="14"/>
      <c r="C63" s="14"/>
      <c r="D63" s="30"/>
      <c r="E63" s="14"/>
      <c r="F63" s="14"/>
      <c r="G63" s="14"/>
      <c r="H63" s="12"/>
      <c r="I63" s="12"/>
    </row>
    <row r="64" spans="1:9" hidden="1" outlineLevel="1" x14ac:dyDescent="0.3">
      <c r="A64" s="29" t="s">
        <v>13</v>
      </c>
      <c r="B64" s="14"/>
      <c r="C64" s="14"/>
      <c r="D64" s="30"/>
      <c r="E64" s="14"/>
      <c r="F64" s="14"/>
      <c r="G64" s="14"/>
      <c r="H64" s="12"/>
      <c r="I64" s="12"/>
    </row>
    <row r="65" spans="1:9" collapsed="1" x14ac:dyDescent="0.3">
      <c r="A65" s="29" t="s">
        <v>8</v>
      </c>
      <c r="B65" s="14"/>
      <c r="C65" s="14"/>
      <c r="D65" s="30"/>
      <c r="E65" s="14"/>
      <c r="F65" s="14"/>
      <c r="G65" s="14"/>
      <c r="H65" s="12"/>
      <c r="I65" s="12"/>
    </row>
    <row r="66" spans="1:9" x14ac:dyDescent="0.3">
      <c r="A66" s="29" t="s">
        <v>9</v>
      </c>
      <c r="B66" s="14"/>
      <c r="C66" s="14"/>
      <c r="D66" s="30"/>
      <c r="E66" s="14"/>
      <c r="F66" s="14"/>
      <c r="G66" s="14"/>
      <c r="H66" s="12"/>
      <c r="I66" s="12"/>
    </row>
    <row r="67" spans="1:9" x14ac:dyDescent="0.3">
      <c r="A67" s="29" t="s">
        <v>10</v>
      </c>
      <c r="B67" s="14"/>
      <c r="C67" s="14"/>
      <c r="D67" s="30"/>
      <c r="E67" s="14"/>
      <c r="F67" s="14"/>
      <c r="G67" s="14"/>
      <c r="H67" s="12"/>
      <c r="I67" s="12"/>
    </row>
    <row r="68" spans="1:9" x14ac:dyDescent="0.3">
      <c r="A68" s="29" t="s">
        <v>11</v>
      </c>
      <c r="B68" s="14"/>
      <c r="C68" s="14"/>
      <c r="D68" s="30"/>
      <c r="E68" s="14"/>
      <c r="F68" s="14"/>
      <c r="G68" s="14"/>
      <c r="H68" s="12"/>
      <c r="I68" s="12"/>
    </row>
    <row r="69" spans="1:9" x14ac:dyDescent="0.3">
      <c r="A69" s="29" t="s">
        <v>12</v>
      </c>
      <c r="B69" s="14"/>
      <c r="C69" s="14"/>
      <c r="D69" s="30"/>
      <c r="E69" s="14"/>
      <c r="F69" s="14"/>
      <c r="G69" s="14"/>
      <c r="H69" s="12"/>
      <c r="I69" s="12"/>
    </row>
    <row r="70" spans="1:9" x14ac:dyDescent="0.3">
      <c r="A70" s="29" t="s">
        <v>5</v>
      </c>
      <c r="B70" s="14"/>
      <c r="C70" s="14"/>
      <c r="D70" s="30"/>
      <c r="E70" s="14"/>
      <c r="F70" s="14"/>
      <c r="G70" s="14"/>
      <c r="H70" s="12"/>
      <c r="I70" s="12"/>
    </row>
    <row r="71" spans="1:9" ht="16.8" x14ac:dyDescent="0.3">
      <c r="A71" s="74" t="s">
        <v>74</v>
      </c>
      <c r="B71" s="74"/>
      <c r="C71" s="74"/>
      <c r="D71" s="74"/>
      <c r="E71" s="74"/>
      <c r="F71" s="74"/>
      <c r="G71" s="74"/>
      <c r="H71" s="74"/>
      <c r="I71" s="74"/>
    </row>
    <row r="72" spans="1:9" ht="27.6" x14ac:dyDescent="0.3">
      <c r="A72" s="14" t="s">
        <v>3</v>
      </c>
      <c r="B72" s="32" t="s">
        <v>62</v>
      </c>
      <c r="C72" s="14" t="s">
        <v>59</v>
      </c>
      <c r="D72" s="33" t="s">
        <v>60</v>
      </c>
      <c r="E72" s="14" t="s">
        <v>29</v>
      </c>
      <c r="F72" s="32" t="s">
        <v>63</v>
      </c>
      <c r="G72" s="33" t="s">
        <v>61</v>
      </c>
      <c r="H72" s="70" t="s">
        <v>28</v>
      </c>
      <c r="I72" s="70"/>
    </row>
    <row r="73" spans="1:9" x14ac:dyDescent="0.25">
      <c r="A73" s="34" t="s">
        <v>68</v>
      </c>
      <c r="B73" s="35">
        <f>SUM(B74:B116)</f>
        <v>42635128350.68</v>
      </c>
      <c r="C73" s="35">
        <f>SUM(C74:C116)</f>
        <v>55008831</v>
      </c>
      <c r="D73" s="35">
        <f>SUM(D74:D116)</f>
        <v>42098276017.68</v>
      </c>
      <c r="E73" s="35">
        <f>SUM(E74:E116)</f>
        <v>2270696654</v>
      </c>
      <c r="F73" s="35">
        <f>SUM(F74:F116)</f>
        <v>26069912954.459999</v>
      </c>
      <c r="G73" s="35">
        <f>F73+B73</f>
        <v>68705041305.139999</v>
      </c>
      <c r="H73" s="75"/>
      <c r="I73" s="75"/>
    </row>
    <row r="74" spans="1:9" hidden="1" outlineLevel="1" x14ac:dyDescent="0.25">
      <c r="A74" s="34" t="s">
        <v>25</v>
      </c>
      <c r="B74" s="35"/>
      <c r="C74" s="35"/>
      <c r="D74" s="35"/>
      <c r="E74" s="35">
        <v>2270696654</v>
      </c>
      <c r="F74" s="36"/>
      <c r="G74" s="35"/>
      <c r="H74" s="65" t="s">
        <v>30</v>
      </c>
      <c r="I74" s="65"/>
    </row>
    <row r="75" spans="1:9" hidden="1" outlineLevel="1" x14ac:dyDescent="0.25">
      <c r="A75" s="34" t="s">
        <v>31</v>
      </c>
      <c r="B75" s="35">
        <v>1190924406</v>
      </c>
      <c r="C75" s="35"/>
      <c r="D75" s="35"/>
      <c r="E75" s="35"/>
      <c r="F75" s="36"/>
      <c r="G75" s="35"/>
      <c r="H75" s="65" t="s">
        <v>30</v>
      </c>
      <c r="I75" s="65"/>
    </row>
    <row r="76" spans="1:9" hidden="1" outlineLevel="1" x14ac:dyDescent="0.25">
      <c r="A76" s="34" t="s">
        <v>31</v>
      </c>
      <c r="B76" s="35">
        <v>427064351</v>
      </c>
      <c r="C76" s="35"/>
      <c r="D76" s="35">
        <f>B76</f>
        <v>427064351</v>
      </c>
      <c r="E76" s="35"/>
      <c r="F76" s="36"/>
      <c r="G76" s="35"/>
      <c r="H76" s="65" t="s">
        <v>30</v>
      </c>
      <c r="I76" s="65"/>
    </row>
    <row r="77" spans="1:9" hidden="1" outlineLevel="1" x14ac:dyDescent="0.25">
      <c r="A77" s="34" t="s">
        <v>31</v>
      </c>
      <c r="B77" s="35">
        <v>1056257825</v>
      </c>
      <c r="C77" s="35"/>
      <c r="D77" s="35">
        <f>B77</f>
        <v>1056257825</v>
      </c>
      <c r="E77" s="35"/>
      <c r="F77" s="36"/>
      <c r="G77" s="35"/>
      <c r="H77" s="65" t="s">
        <v>30</v>
      </c>
      <c r="I77" s="65"/>
    </row>
    <row r="78" spans="1:9" hidden="1" outlineLevel="1" x14ac:dyDescent="0.25">
      <c r="A78" s="34" t="s">
        <v>31</v>
      </c>
      <c r="B78" s="35"/>
      <c r="C78" s="35"/>
      <c r="D78" s="35"/>
      <c r="E78" s="35"/>
      <c r="F78" s="37">
        <v>397715082</v>
      </c>
      <c r="G78" s="35"/>
      <c r="H78" s="65" t="s">
        <v>30</v>
      </c>
      <c r="I78" s="65"/>
    </row>
    <row r="79" spans="1:9" hidden="1" outlineLevel="1" x14ac:dyDescent="0.25">
      <c r="A79" s="34" t="s">
        <v>32</v>
      </c>
      <c r="B79" s="35">
        <v>15168629306</v>
      </c>
      <c r="C79" s="35"/>
      <c r="D79" s="35">
        <f>B79</f>
        <v>15168629306</v>
      </c>
      <c r="E79" s="35"/>
      <c r="F79" s="36"/>
      <c r="G79" s="35"/>
      <c r="H79" s="65" t="s">
        <v>30</v>
      </c>
      <c r="I79" s="65"/>
    </row>
    <row r="80" spans="1:9" hidden="1" outlineLevel="1" x14ac:dyDescent="0.25">
      <c r="A80" s="34" t="s">
        <v>32</v>
      </c>
      <c r="B80" s="35">
        <v>4501599940</v>
      </c>
      <c r="C80" s="35"/>
      <c r="D80" s="35">
        <f>B80</f>
        <v>4501599940</v>
      </c>
      <c r="E80" s="35"/>
      <c r="F80" s="36"/>
      <c r="G80" s="35"/>
      <c r="H80" s="65" t="s">
        <v>30</v>
      </c>
      <c r="I80" s="65"/>
    </row>
    <row r="81" spans="1:9" hidden="1" outlineLevel="1" x14ac:dyDescent="0.25">
      <c r="A81" s="34" t="s">
        <v>32</v>
      </c>
      <c r="B81" s="35">
        <v>1045893916</v>
      </c>
      <c r="C81" s="35"/>
      <c r="D81" s="35">
        <f>B81</f>
        <v>1045893916</v>
      </c>
      <c r="E81" s="35"/>
      <c r="F81" s="36"/>
      <c r="G81" s="35"/>
      <c r="H81" s="65" t="s">
        <v>30</v>
      </c>
      <c r="I81" s="65"/>
    </row>
    <row r="82" spans="1:9" hidden="1" outlineLevel="1" x14ac:dyDescent="0.25">
      <c r="A82" s="34" t="s">
        <v>32</v>
      </c>
      <c r="B82" s="35">
        <v>616464038</v>
      </c>
      <c r="C82" s="35"/>
      <c r="D82" s="35">
        <f>B82</f>
        <v>616464038</v>
      </c>
      <c r="E82" s="35"/>
      <c r="F82" s="36"/>
      <c r="G82" s="35"/>
      <c r="H82" s="65" t="s">
        <v>30</v>
      </c>
      <c r="I82" s="65"/>
    </row>
    <row r="83" spans="1:9" hidden="1" outlineLevel="1" x14ac:dyDescent="0.25">
      <c r="A83" s="34" t="s">
        <v>32</v>
      </c>
      <c r="B83" s="35"/>
      <c r="C83" s="35"/>
      <c r="D83" s="35"/>
      <c r="E83" s="35"/>
      <c r="F83" s="37">
        <v>2059499952</v>
      </c>
      <c r="G83" s="35"/>
      <c r="H83" s="65" t="s">
        <v>30</v>
      </c>
      <c r="I83" s="65"/>
    </row>
    <row r="84" spans="1:9" hidden="1" outlineLevel="1" x14ac:dyDescent="0.25">
      <c r="A84" s="34" t="s">
        <v>33</v>
      </c>
      <c r="B84" s="35">
        <v>803341298</v>
      </c>
      <c r="C84" s="35"/>
      <c r="D84" s="35">
        <f>B84</f>
        <v>803341298</v>
      </c>
      <c r="E84" s="35"/>
      <c r="F84" s="36"/>
      <c r="G84" s="35"/>
      <c r="H84" s="65" t="s">
        <v>30</v>
      </c>
      <c r="I84" s="65"/>
    </row>
    <row r="85" spans="1:9" hidden="1" outlineLevel="1" x14ac:dyDescent="0.25">
      <c r="A85" s="34" t="s">
        <v>33</v>
      </c>
      <c r="B85" s="35"/>
      <c r="C85" s="35"/>
      <c r="D85" s="35"/>
      <c r="E85" s="35"/>
      <c r="F85" s="37">
        <v>718976059</v>
      </c>
      <c r="G85" s="35"/>
      <c r="H85" s="65" t="s">
        <v>30</v>
      </c>
      <c r="I85" s="65"/>
    </row>
    <row r="86" spans="1:9" hidden="1" outlineLevel="1" x14ac:dyDescent="0.25">
      <c r="A86" s="34" t="s">
        <v>34</v>
      </c>
      <c r="B86" s="35">
        <v>10326656</v>
      </c>
      <c r="C86" s="35"/>
      <c r="D86" s="35">
        <f>B86</f>
        <v>10326656</v>
      </c>
      <c r="E86" s="35"/>
      <c r="F86" s="36"/>
      <c r="G86" s="35"/>
      <c r="H86" s="65" t="s">
        <v>30</v>
      </c>
      <c r="I86" s="65"/>
    </row>
    <row r="87" spans="1:9" hidden="1" outlineLevel="1" x14ac:dyDescent="0.25">
      <c r="A87" s="34" t="s">
        <v>4</v>
      </c>
      <c r="B87" s="35">
        <v>972974886.27999997</v>
      </c>
      <c r="C87" s="35"/>
      <c r="D87" s="35">
        <v>972974886.27999997</v>
      </c>
      <c r="E87" s="35"/>
      <c r="F87" s="35"/>
      <c r="G87" s="35"/>
      <c r="H87" s="65" t="s">
        <v>30</v>
      </c>
      <c r="I87" s="65"/>
    </row>
    <row r="88" spans="1:9" hidden="1" outlineLevel="1" x14ac:dyDescent="0.25">
      <c r="A88" s="34" t="s">
        <v>4</v>
      </c>
      <c r="B88" s="35"/>
      <c r="C88" s="35"/>
      <c r="D88" s="35"/>
      <c r="E88" s="35"/>
      <c r="F88" s="37">
        <v>937591466.53999996</v>
      </c>
      <c r="G88" s="35"/>
      <c r="H88" s="65" t="s">
        <v>30</v>
      </c>
      <c r="I88" s="65"/>
    </row>
    <row r="89" spans="1:9" hidden="1" outlineLevel="1" x14ac:dyDescent="0.25">
      <c r="A89" s="34" t="s">
        <v>4</v>
      </c>
      <c r="B89" s="35"/>
      <c r="C89" s="35"/>
      <c r="D89" s="35"/>
      <c r="E89" s="35"/>
      <c r="F89" s="37">
        <v>1169369070.97</v>
      </c>
      <c r="G89" s="35"/>
      <c r="H89" s="65" t="s">
        <v>30</v>
      </c>
      <c r="I89" s="65"/>
    </row>
    <row r="90" spans="1:9" hidden="1" outlineLevel="1" x14ac:dyDescent="0.25">
      <c r="A90" s="34" t="s">
        <v>35</v>
      </c>
      <c r="B90" s="35">
        <v>2130212760.2</v>
      </c>
      <c r="C90" s="35"/>
      <c r="D90" s="35">
        <f>B90</f>
        <v>2130212760.2</v>
      </c>
      <c r="E90" s="35"/>
      <c r="F90" s="36"/>
      <c r="G90" s="35"/>
      <c r="H90" s="65" t="s">
        <v>30</v>
      </c>
      <c r="I90" s="65"/>
    </row>
    <row r="91" spans="1:9" hidden="1" outlineLevel="1" x14ac:dyDescent="0.25">
      <c r="A91" s="34" t="s">
        <v>35</v>
      </c>
      <c r="B91" s="35">
        <v>1600358945.5999999</v>
      </c>
      <c r="C91" s="35"/>
      <c r="D91" s="35">
        <f>B91</f>
        <v>1600358945.5999999</v>
      </c>
      <c r="E91" s="35"/>
      <c r="F91" s="36"/>
      <c r="G91" s="35"/>
      <c r="H91" s="65" t="s">
        <v>30</v>
      </c>
      <c r="I91" s="65"/>
    </row>
    <row r="92" spans="1:9" hidden="1" outlineLevel="1" x14ac:dyDescent="0.25">
      <c r="A92" s="34" t="s">
        <v>35</v>
      </c>
      <c r="B92" s="35"/>
      <c r="C92" s="35"/>
      <c r="D92" s="35"/>
      <c r="E92" s="35"/>
      <c r="F92" s="37">
        <v>2150461386.8000002</v>
      </c>
      <c r="G92" s="35"/>
      <c r="H92" s="65" t="s">
        <v>30</v>
      </c>
      <c r="I92" s="65"/>
    </row>
    <row r="93" spans="1:9" hidden="1" outlineLevel="1" x14ac:dyDescent="0.25">
      <c r="A93" s="34" t="s">
        <v>35</v>
      </c>
      <c r="B93" s="35"/>
      <c r="C93" s="35"/>
      <c r="D93" s="35"/>
      <c r="E93" s="35"/>
      <c r="F93" s="37">
        <v>1600581867.0999999</v>
      </c>
      <c r="G93" s="35"/>
      <c r="H93" s="65" t="s">
        <v>30</v>
      </c>
      <c r="I93" s="65"/>
    </row>
    <row r="94" spans="1:9" s="13" customFormat="1" hidden="1" outlineLevel="1" x14ac:dyDescent="0.25">
      <c r="A94" s="38" t="s">
        <v>36</v>
      </c>
      <c r="B94" s="39">
        <v>3206766422</v>
      </c>
      <c r="C94" s="39"/>
      <c r="D94" s="39">
        <f>B94</f>
        <v>3206766422</v>
      </c>
      <c r="E94" s="39"/>
      <c r="F94" s="40"/>
      <c r="G94" s="39"/>
      <c r="H94" s="76" t="s">
        <v>30</v>
      </c>
      <c r="I94" s="76"/>
    </row>
    <row r="95" spans="1:9" s="13" customFormat="1" hidden="1" outlineLevel="1" x14ac:dyDescent="0.25">
      <c r="A95" s="38" t="s">
        <v>36</v>
      </c>
      <c r="B95" s="39"/>
      <c r="C95" s="39"/>
      <c r="D95" s="39"/>
      <c r="E95" s="39"/>
      <c r="F95" s="37">
        <v>203170422.90000001</v>
      </c>
      <c r="G95" s="39"/>
      <c r="H95" s="76" t="s">
        <v>30</v>
      </c>
      <c r="I95" s="76"/>
    </row>
    <row r="96" spans="1:9" s="13" customFormat="1" hidden="1" outlineLevel="1" x14ac:dyDescent="0.25">
      <c r="A96" s="38" t="s">
        <v>36</v>
      </c>
      <c r="B96" s="39"/>
      <c r="C96" s="39"/>
      <c r="D96" s="39"/>
      <c r="E96" s="39"/>
      <c r="F96" s="37">
        <v>3003595999.0999999</v>
      </c>
      <c r="G96" s="39"/>
      <c r="H96" s="76" t="s">
        <v>30</v>
      </c>
      <c r="I96" s="76"/>
    </row>
    <row r="97" spans="1:9" hidden="1" outlineLevel="1" x14ac:dyDescent="0.25">
      <c r="A97" s="34" t="s">
        <v>37</v>
      </c>
      <c r="B97" s="35">
        <v>592761649.5</v>
      </c>
      <c r="C97" s="35"/>
      <c r="D97" s="35">
        <f>B97</f>
        <v>592761649.5</v>
      </c>
      <c r="E97" s="35"/>
      <c r="F97" s="36"/>
      <c r="G97" s="35"/>
      <c r="H97" s="65" t="s">
        <v>38</v>
      </c>
      <c r="I97" s="65"/>
    </row>
    <row r="98" spans="1:9" hidden="1" outlineLevel="1" x14ac:dyDescent="0.25">
      <c r="A98" s="34" t="s">
        <v>39</v>
      </c>
      <c r="B98" s="35">
        <v>210130651.02000001</v>
      </c>
      <c r="C98" s="35"/>
      <c r="D98" s="35">
        <f t="shared" ref="D98:D99" si="3">B98</f>
        <v>210130651.02000001</v>
      </c>
      <c r="E98" s="35"/>
      <c r="F98" s="36"/>
      <c r="G98" s="35"/>
      <c r="H98" s="65" t="s">
        <v>38</v>
      </c>
      <c r="I98" s="65"/>
    </row>
    <row r="99" spans="1:9" hidden="1" outlineLevel="1" x14ac:dyDescent="0.25">
      <c r="A99" s="34" t="s">
        <v>40</v>
      </c>
      <c r="B99" s="35">
        <v>143393554.08000001</v>
      </c>
      <c r="C99" s="35"/>
      <c r="D99" s="35">
        <f t="shared" si="3"/>
        <v>143393554.08000001</v>
      </c>
      <c r="E99" s="35"/>
      <c r="F99" s="36"/>
      <c r="G99" s="35"/>
      <c r="H99" s="65" t="s">
        <v>38</v>
      </c>
      <c r="I99" s="65"/>
    </row>
    <row r="100" spans="1:9" hidden="1" outlineLevel="1" x14ac:dyDescent="0.25">
      <c r="A100" s="34" t="s">
        <v>37</v>
      </c>
      <c r="B100" s="35"/>
      <c r="C100" s="35"/>
      <c r="D100" s="35"/>
      <c r="E100" s="35"/>
      <c r="F100" s="37">
        <v>1515178516</v>
      </c>
      <c r="G100" s="35"/>
      <c r="H100" s="65" t="s">
        <v>38</v>
      </c>
      <c r="I100" s="65"/>
    </row>
    <row r="101" spans="1:9" hidden="1" outlineLevel="1" x14ac:dyDescent="0.25">
      <c r="A101" s="34" t="s">
        <v>37</v>
      </c>
      <c r="B101" s="37"/>
      <c r="C101" s="35"/>
      <c r="D101" s="37">
        <v>534124831.52000004</v>
      </c>
      <c r="E101" s="35"/>
      <c r="F101" s="37">
        <v>534124831.52000004</v>
      </c>
      <c r="G101" s="35"/>
      <c r="H101" s="65" t="s">
        <v>38</v>
      </c>
      <c r="I101" s="65"/>
    </row>
    <row r="102" spans="1:9" hidden="1" outlineLevel="1" x14ac:dyDescent="0.25">
      <c r="A102" s="34" t="s">
        <v>39</v>
      </c>
      <c r="B102" s="37"/>
      <c r="C102" s="35"/>
      <c r="D102" s="37">
        <v>143747020.48000002</v>
      </c>
      <c r="E102" s="35"/>
      <c r="F102" s="37">
        <v>143747020.48000002</v>
      </c>
      <c r="G102" s="35"/>
      <c r="H102" s="65" t="s">
        <v>38</v>
      </c>
      <c r="I102" s="65"/>
    </row>
    <row r="103" spans="1:9" hidden="1" outlineLevel="1" x14ac:dyDescent="0.25">
      <c r="A103" s="34" t="s">
        <v>40</v>
      </c>
      <c r="B103" s="37"/>
      <c r="C103" s="35"/>
      <c r="D103" s="37">
        <v>31209052.000000004</v>
      </c>
      <c r="E103" s="35"/>
      <c r="F103" s="37">
        <v>31209052.000000004</v>
      </c>
      <c r="G103" s="35"/>
      <c r="H103" s="65" t="s">
        <v>38</v>
      </c>
      <c r="I103" s="65"/>
    </row>
    <row r="104" spans="1:9" hidden="1" outlineLevel="1" x14ac:dyDescent="0.25">
      <c r="A104" s="34" t="s">
        <v>41</v>
      </c>
      <c r="B104" s="35">
        <v>122045627</v>
      </c>
      <c r="C104" s="35"/>
      <c r="D104" s="35">
        <f>B104</f>
        <v>122045627</v>
      </c>
      <c r="E104" s="35"/>
      <c r="F104" s="35"/>
      <c r="G104" s="35"/>
      <c r="H104" s="65" t="s">
        <v>30</v>
      </c>
      <c r="I104" s="65"/>
    </row>
    <row r="105" spans="1:9" hidden="1" outlineLevel="1" x14ac:dyDescent="0.25">
      <c r="A105" s="34" t="s">
        <v>41</v>
      </c>
      <c r="B105" s="35">
        <v>3355270995</v>
      </c>
      <c r="C105" s="35"/>
      <c r="D105" s="35">
        <f>B105</f>
        <v>3355270995</v>
      </c>
      <c r="E105" s="35"/>
      <c r="F105" s="36"/>
      <c r="G105" s="35"/>
      <c r="H105" s="65" t="s">
        <v>30</v>
      </c>
      <c r="I105" s="65"/>
    </row>
    <row r="106" spans="1:9" hidden="1" outlineLevel="1" x14ac:dyDescent="0.25">
      <c r="A106" s="34" t="s">
        <v>41</v>
      </c>
      <c r="B106" s="36"/>
      <c r="C106" s="35"/>
      <c r="D106" s="35"/>
      <c r="E106" s="35"/>
      <c r="F106" s="37">
        <v>788124839</v>
      </c>
      <c r="G106" s="35"/>
      <c r="H106" s="65" t="s">
        <v>30</v>
      </c>
      <c r="I106" s="65"/>
    </row>
    <row r="107" spans="1:9" hidden="1" outlineLevel="1" x14ac:dyDescent="0.25">
      <c r="A107" s="34" t="s">
        <v>41</v>
      </c>
      <c r="B107" s="36"/>
      <c r="C107" s="35"/>
      <c r="D107" s="35"/>
      <c r="E107" s="35"/>
      <c r="F107" s="37">
        <v>127294656</v>
      </c>
      <c r="G107" s="35"/>
      <c r="H107" s="65" t="s">
        <v>30</v>
      </c>
      <c r="I107" s="65"/>
    </row>
    <row r="108" spans="1:9" hidden="1" outlineLevel="1" x14ac:dyDescent="0.25">
      <c r="A108" s="34" t="s">
        <v>5</v>
      </c>
      <c r="B108" s="35">
        <v>917490480</v>
      </c>
      <c r="C108" s="35"/>
      <c r="D108" s="35">
        <f>B108</f>
        <v>917490480</v>
      </c>
      <c r="E108" s="35"/>
      <c r="F108" s="35"/>
      <c r="G108" s="35"/>
      <c r="H108" s="65" t="s">
        <v>42</v>
      </c>
      <c r="I108" s="65"/>
    </row>
    <row r="109" spans="1:9" hidden="1" outlineLevel="1" x14ac:dyDescent="0.25">
      <c r="A109" s="34" t="s">
        <v>5</v>
      </c>
      <c r="B109" s="35">
        <v>1473215756</v>
      </c>
      <c r="C109" s="35"/>
      <c r="D109" s="35">
        <f>B109</f>
        <v>1473215756</v>
      </c>
      <c r="E109" s="35"/>
      <c r="F109" s="36"/>
      <c r="G109" s="35"/>
      <c r="H109" s="65" t="s">
        <v>42</v>
      </c>
      <c r="I109" s="65"/>
    </row>
    <row r="110" spans="1:9" hidden="1" outlineLevel="1" x14ac:dyDescent="0.25">
      <c r="A110" s="34" t="s">
        <v>5</v>
      </c>
      <c r="B110" s="35">
        <v>942698828</v>
      </c>
      <c r="C110" s="35"/>
      <c r="D110" s="35">
        <f>B110</f>
        <v>942698828</v>
      </c>
      <c r="E110" s="36"/>
      <c r="F110" s="36"/>
      <c r="G110" s="35"/>
      <c r="H110" s="65" t="s">
        <v>42</v>
      </c>
      <c r="I110" s="65"/>
    </row>
    <row r="111" spans="1:9" hidden="1" outlineLevel="1" x14ac:dyDescent="0.25">
      <c r="A111" s="34" t="s">
        <v>78</v>
      </c>
      <c r="B111" s="35"/>
      <c r="C111" s="35"/>
      <c r="D111" s="35"/>
      <c r="E111" s="5"/>
      <c r="F111" s="35">
        <v>9836016060</v>
      </c>
      <c r="G111" s="35"/>
      <c r="H111" s="65" t="s">
        <v>79</v>
      </c>
      <c r="I111" s="65"/>
    </row>
    <row r="112" spans="1:9" hidden="1" outlineLevel="1" x14ac:dyDescent="0.25">
      <c r="A112" s="34" t="s">
        <v>27</v>
      </c>
      <c r="B112" s="35"/>
      <c r="C112" s="35"/>
      <c r="D112" s="35"/>
      <c r="E112" s="35"/>
      <c r="F112" s="35">
        <v>51980323.049999997</v>
      </c>
      <c r="G112" s="35"/>
      <c r="H112" s="65" t="s">
        <v>43</v>
      </c>
      <c r="I112" s="65"/>
    </row>
    <row r="113" spans="1:9" hidden="1" outlineLevel="1" x14ac:dyDescent="0.25">
      <c r="A113" s="34" t="s">
        <v>44</v>
      </c>
      <c r="B113" s="35">
        <v>55008831</v>
      </c>
      <c r="C113" s="35">
        <f>B113</f>
        <v>55008831</v>
      </c>
      <c r="D113" s="35"/>
      <c r="E113" s="35"/>
      <c r="F113" s="35"/>
      <c r="G113" s="35"/>
      <c r="H113" s="65" t="s">
        <v>45</v>
      </c>
      <c r="I113" s="65"/>
    </row>
    <row r="114" spans="1:9" hidden="1" outlineLevel="1" x14ac:dyDescent="0.25">
      <c r="A114" s="34" t="s">
        <v>44</v>
      </c>
      <c r="B114" s="35">
        <v>1182234405</v>
      </c>
      <c r="C114" s="35"/>
      <c r="D114" s="35">
        <v>1182234405</v>
      </c>
      <c r="E114" s="35"/>
      <c r="F114" s="35"/>
      <c r="G114" s="35"/>
      <c r="H114" s="65" t="s">
        <v>45</v>
      </c>
      <c r="I114" s="65"/>
    </row>
    <row r="115" spans="1:9" hidden="1" outlineLevel="1" x14ac:dyDescent="0.25">
      <c r="A115" s="34" t="s">
        <v>44</v>
      </c>
      <c r="B115" s="35"/>
      <c r="C115" s="35"/>
      <c r="D115" s="35"/>
      <c r="E115" s="35"/>
      <c r="F115" s="35">
        <v>801276350</v>
      </c>
      <c r="G115" s="35"/>
      <c r="H115" s="65" t="s">
        <v>45</v>
      </c>
      <c r="I115" s="65"/>
    </row>
    <row r="116" spans="1:9" hidden="1" outlineLevel="1" x14ac:dyDescent="0.25">
      <c r="A116" s="34" t="s">
        <v>46</v>
      </c>
      <c r="B116" s="35">
        <v>910062824</v>
      </c>
      <c r="C116" s="35"/>
      <c r="D116" s="35">
        <f>B116</f>
        <v>910062824</v>
      </c>
      <c r="E116" s="35"/>
      <c r="F116" s="5"/>
      <c r="G116" s="35"/>
      <c r="H116" s="65" t="s">
        <v>47</v>
      </c>
      <c r="I116" s="65"/>
    </row>
    <row r="117" spans="1:9" collapsed="1" x14ac:dyDescent="0.25">
      <c r="A117" s="34" t="s">
        <v>69</v>
      </c>
      <c r="B117" s="35">
        <f>SUM(B118:B127)</f>
        <v>6647625735</v>
      </c>
      <c r="C117" s="35">
        <f>SUM(C118:C127)</f>
        <v>4894690740</v>
      </c>
      <c r="D117" s="35">
        <f>SUM(D118:D127)</f>
        <v>1777442464</v>
      </c>
      <c r="E117" s="35">
        <f>SUM(E118:E127)</f>
        <v>0</v>
      </c>
      <c r="F117" s="35">
        <f>SUM(F118:F127)</f>
        <v>1242784349</v>
      </c>
      <c r="G117" s="35">
        <f>F117+B117</f>
        <v>7890410084</v>
      </c>
      <c r="H117" s="75"/>
      <c r="I117" s="75"/>
    </row>
    <row r="118" spans="1:9" hidden="1" outlineLevel="2" x14ac:dyDescent="0.25">
      <c r="A118" s="34" t="s">
        <v>48</v>
      </c>
      <c r="B118" s="35">
        <v>348712639</v>
      </c>
      <c r="C118" s="35"/>
      <c r="D118" s="35">
        <f>B118</f>
        <v>348712639</v>
      </c>
      <c r="E118" s="35"/>
      <c r="F118" s="36"/>
      <c r="G118" s="35"/>
      <c r="H118" s="65" t="s">
        <v>49</v>
      </c>
      <c r="I118" s="65"/>
    </row>
    <row r="119" spans="1:9" hidden="1" outlineLevel="2" x14ac:dyDescent="0.25">
      <c r="A119" s="34" t="s">
        <v>50</v>
      </c>
      <c r="B119" s="35">
        <v>130042097</v>
      </c>
      <c r="C119" s="35"/>
      <c r="D119" s="35">
        <f>B119</f>
        <v>130042097</v>
      </c>
      <c r="E119" s="35"/>
      <c r="F119" s="36"/>
      <c r="G119" s="35"/>
      <c r="H119" s="65" t="s">
        <v>49</v>
      </c>
      <c r="I119" s="65"/>
    </row>
    <row r="120" spans="1:9" hidden="1" outlineLevel="2" x14ac:dyDescent="0.25">
      <c r="A120" s="34" t="s">
        <v>50</v>
      </c>
      <c r="B120" s="35">
        <v>1298687728</v>
      </c>
      <c r="C120" s="35"/>
      <c r="D120" s="35">
        <f>B120</f>
        <v>1298687728</v>
      </c>
      <c r="E120" s="35"/>
      <c r="F120" s="36"/>
      <c r="G120" s="35"/>
      <c r="H120" s="65" t="s">
        <v>49</v>
      </c>
      <c r="I120" s="65"/>
    </row>
    <row r="121" spans="1:9" hidden="1" outlineLevel="2" x14ac:dyDescent="0.25">
      <c r="A121" s="34" t="s">
        <v>48</v>
      </c>
      <c r="B121" s="35"/>
      <c r="C121" s="35"/>
      <c r="D121" s="35"/>
      <c r="E121" s="35"/>
      <c r="F121" s="37">
        <v>362706600</v>
      </c>
      <c r="G121" s="36"/>
      <c r="H121" s="65" t="s">
        <v>49</v>
      </c>
      <c r="I121" s="65"/>
    </row>
    <row r="122" spans="1:9" hidden="1" outlineLevel="2" x14ac:dyDescent="0.25">
      <c r="A122" s="34" t="s">
        <v>48</v>
      </c>
      <c r="B122" s="35"/>
      <c r="C122" s="35"/>
      <c r="D122" s="35"/>
      <c r="E122" s="35"/>
      <c r="F122" s="37">
        <v>68924157</v>
      </c>
      <c r="G122" s="36"/>
      <c r="H122" s="65" t="s">
        <v>49</v>
      </c>
      <c r="I122" s="65"/>
    </row>
    <row r="123" spans="1:9" hidden="1" outlineLevel="2" x14ac:dyDescent="0.25">
      <c r="A123" s="34" t="s">
        <v>50</v>
      </c>
      <c r="B123" s="35"/>
      <c r="C123" s="35"/>
      <c r="D123" s="35"/>
      <c r="E123" s="35"/>
      <c r="F123" s="37">
        <v>748012081</v>
      </c>
      <c r="G123" s="36"/>
      <c r="H123" s="65" t="s">
        <v>49</v>
      </c>
      <c r="I123" s="65"/>
    </row>
    <row r="124" spans="1:9" hidden="1" outlineLevel="2" x14ac:dyDescent="0.25">
      <c r="A124" s="34" t="s">
        <v>50</v>
      </c>
      <c r="B124" s="35"/>
      <c r="C124" s="35"/>
      <c r="D124" s="35"/>
      <c r="E124" s="35"/>
      <c r="F124" s="37">
        <v>63141511</v>
      </c>
      <c r="G124" s="36"/>
      <c r="H124" s="65" t="s">
        <v>49</v>
      </c>
      <c r="I124" s="65"/>
    </row>
    <row r="125" spans="1:9" hidden="1" outlineLevel="2" x14ac:dyDescent="0.25">
      <c r="A125" s="34" t="s">
        <v>51</v>
      </c>
      <c r="B125" s="35">
        <v>340567866</v>
      </c>
      <c r="C125" s="41">
        <v>291524934</v>
      </c>
      <c r="D125" s="35"/>
      <c r="E125" s="35"/>
      <c r="F125" s="36"/>
      <c r="G125" s="35"/>
      <c r="H125" s="65" t="s">
        <v>49</v>
      </c>
      <c r="I125" s="65"/>
    </row>
    <row r="126" spans="1:9" hidden="1" outlineLevel="2" x14ac:dyDescent="0.25">
      <c r="A126" s="34" t="s">
        <v>52</v>
      </c>
      <c r="B126" s="35">
        <v>2120250996</v>
      </c>
      <c r="C126" s="41">
        <f>B126</f>
        <v>2120250996</v>
      </c>
      <c r="D126" s="35"/>
      <c r="E126" s="35"/>
      <c r="F126" s="36"/>
      <c r="G126" s="35"/>
      <c r="H126" s="65" t="s">
        <v>49</v>
      </c>
      <c r="I126" s="65"/>
    </row>
    <row r="127" spans="1:9" hidden="1" outlineLevel="2" x14ac:dyDescent="0.25">
      <c r="A127" s="34" t="s">
        <v>53</v>
      </c>
      <c r="B127" s="35">
        <v>2409364409</v>
      </c>
      <c r="C127" s="41">
        <v>2482914810</v>
      </c>
      <c r="D127" s="35"/>
      <c r="E127" s="35"/>
      <c r="F127" s="36"/>
      <c r="G127" s="35"/>
      <c r="H127" s="65" t="s">
        <v>49</v>
      </c>
      <c r="I127" s="65"/>
    </row>
    <row r="128" spans="1:9" collapsed="1" x14ac:dyDescent="0.25">
      <c r="A128" s="34" t="s">
        <v>70</v>
      </c>
      <c r="B128" s="42">
        <f t="shared" ref="B128:G128" si="4">B73+B117</f>
        <v>49282754085.68</v>
      </c>
      <c r="C128" s="42">
        <f t="shared" si="4"/>
        <v>4949699571</v>
      </c>
      <c r="D128" s="42">
        <f t="shared" si="4"/>
        <v>43875718481.68</v>
      </c>
      <c r="E128" s="42">
        <f t="shared" si="4"/>
        <v>2270696654</v>
      </c>
      <c r="F128" s="42">
        <f t="shared" si="4"/>
        <v>27312697303.459999</v>
      </c>
      <c r="G128" s="42">
        <f t="shared" si="4"/>
        <v>76595451389.139999</v>
      </c>
      <c r="H128" s="78"/>
      <c r="I128" s="78"/>
    </row>
    <row r="129" spans="1:9" ht="16.8" x14ac:dyDescent="0.3">
      <c r="A129" s="77" t="s">
        <v>56</v>
      </c>
      <c r="B129" s="77"/>
      <c r="C129" s="77"/>
      <c r="D129" s="77"/>
      <c r="E129" s="77"/>
      <c r="F129" s="77"/>
      <c r="G129" s="77"/>
      <c r="H129" s="77"/>
      <c r="I129" s="77"/>
    </row>
    <row r="130" spans="1:9" x14ac:dyDescent="0.3">
      <c r="A130" s="43" t="s">
        <v>66</v>
      </c>
      <c r="B130" s="43" t="s">
        <v>22</v>
      </c>
      <c r="C130" s="44" t="s">
        <v>23</v>
      </c>
      <c r="D130" s="43" t="s">
        <v>64</v>
      </c>
      <c r="E130" s="43" t="s">
        <v>65</v>
      </c>
      <c r="F130" s="5"/>
      <c r="G130" s="5"/>
      <c r="H130" s="5"/>
      <c r="I130" s="5"/>
    </row>
    <row r="131" spans="1:9" x14ac:dyDescent="0.3">
      <c r="A131" s="45" t="s">
        <v>71</v>
      </c>
      <c r="B131" s="43">
        <v>8</v>
      </c>
      <c r="C131" s="44">
        <v>7</v>
      </c>
      <c r="D131" s="46"/>
      <c r="E131" s="36"/>
      <c r="F131" s="5"/>
      <c r="G131" s="5"/>
      <c r="H131" s="5"/>
      <c r="I131" s="5"/>
    </row>
    <row r="132" spans="1:9" x14ac:dyDescent="0.3">
      <c r="A132" s="45" t="s">
        <v>70</v>
      </c>
      <c r="B132" s="47">
        <v>472</v>
      </c>
      <c r="C132" s="47">
        <v>244</v>
      </c>
      <c r="D132" s="47">
        <f>B132-C132</f>
        <v>228</v>
      </c>
      <c r="E132" s="48">
        <f>D132*100/B132</f>
        <v>48.305084745762713</v>
      </c>
      <c r="F132" s="5"/>
      <c r="G132" s="5"/>
      <c r="H132" s="5"/>
      <c r="I132" s="5"/>
    </row>
    <row r="133" spans="1:9" x14ac:dyDescent="0.3">
      <c r="A133" s="43" t="s">
        <v>67</v>
      </c>
      <c r="B133" s="43" t="s">
        <v>22</v>
      </c>
      <c r="C133" s="44" t="s">
        <v>23</v>
      </c>
      <c r="D133" s="43" t="s">
        <v>64</v>
      </c>
      <c r="E133" s="43" t="s">
        <v>65</v>
      </c>
      <c r="F133" s="5"/>
      <c r="G133" s="5"/>
      <c r="H133" s="5"/>
      <c r="I133" s="5"/>
    </row>
    <row r="134" spans="1:9" x14ac:dyDescent="0.3">
      <c r="A134" s="45" t="s">
        <v>71</v>
      </c>
      <c r="B134" s="43">
        <v>6</v>
      </c>
      <c r="C134" s="44">
        <v>5</v>
      </c>
      <c r="D134" s="49"/>
      <c r="E134" s="50"/>
      <c r="F134" s="5"/>
      <c r="G134" s="5"/>
      <c r="H134" s="5"/>
      <c r="I134" s="5"/>
    </row>
    <row r="135" spans="1:9" x14ac:dyDescent="0.3">
      <c r="A135" s="45" t="s">
        <v>70</v>
      </c>
      <c r="B135" s="47">
        <v>132</v>
      </c>
      <c r="C135" s="47">
        <v>125</v>
      </c>
      <c r="D135" s="47">
        <f>B135-C135</f>
        <v>7</v>
      </c>
      <c r="E135" s="48">
        <f>D135*100/B135</f>
        <v>5.3030303030303028</v>
      </c>
      <c r="F135" s="5"/>
      <c r="G135" s="5"/>
      <c r="H135" s="5"/>
      <c r="I135" s="5"/>
    </row>
    <row r="144" spans="1:9" x14ac:dyDescent="0.3">
      <c r="E144" s="52"/>
    </row>
    <row r="152" spans="5:5" x14ac:dyDescent="0.3">
      <c r="E152" s="52"/>
    </row>
  </sheetData>
  <mergeCells count="72">
    <mergeCell ref="H128:I128"/>
    <mergeCell ref="A1:I1"/>
    <mergeCell ref="H113:I113"/>
    <mergeCell ref="H114:I114"/>
    <mergeCell ref="H42:H43"/>
    <mergeCell ref="I42:I43"/>
    <mergeCell ref="H103:I103"/>
    <mergeCell ref="H104:I104"/>
    <mergeCell ref="H105:I105"/>
    <mergeCell ref="H106:I106"/>
    <mergeCell ref="H107:I107"/>
    <mergeCell ref="H98:I98"/>
    <mergeCell ref="H99:I99"/>
    <mergeCell ref="H93:I93"/>
    <mergeCell ref="H122:I122"/>
    <mergeCell ref="H123:I123"/>
    <mergeCell ref="A129:I129"/>
    <mergeCell ref="H108:I108"/>
    <mergeCell ref="H109:I109"/>
    <mergeCell ref="H110:I110"/>
    <mergeCell ref="H111:I111"/>
    <mergeCell ref="H112:I112"/>
    <mergeCell ref="H115:I115"/>
    <mergeCell ref="H116:I116"/>
    <mergeCell ref="H117:I117"/>
    <mergeCell ref="H118:I118"/>
    <mergeCell ref="H119:I119"/>
    <mergeCell ref="H120:I120"/>
    <mergeCell ref="H125:I125"/>
    <mergeCell ref="H126:I126"/>
    <mergeCell ref="H127:I127"/>
    <mergeCell ref="H121:I121"/>
    <mergeCell ref="H124:I124"/>
    <mergeCell ref="H94:I94"/>
    <mergeCell ref="H95:I95"/>
    <mergeCell ref="H96:I96"/>
    <mergeCell ref="H97:I97"/>
    <mergeCell ref="H100:I100"/>
    <mergeCell ref="H101:I101"/>
    <mergeCell ref="H102:I102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80:I80"/>
    <mergeCell ref="A71:I71"/>
    <mergeCell ref="H72:I72"/>
    <mergeCell ref="H73:I73"/>
    <mergeCell ref="H74:I74"/>
    <mergeCell ref="H75:I75"/>
    <mergeCell ref="H81:I81"/>
    <mergeCell ref="H82:I82"/>
    <mergeCell ref="H3:H4"/>
    <mergeCell ref="I3:I4"/>
    <mergeCell ref="A2:I2"/>
    <mergeCell ref="A41:I41"/>
    <mergeCell ref="A3:A4"/>
    <mergeCell ref="A42:A43"/>
    <mergeCell ref="B42:D42"/>
    <mergeCell ref="E42:G42"/>
    <mergeCell ref="B3:D3"/>
    <mergeCell ref="E3:G3"/>
    <mergeCell ref="H76:I76"/>
    <mergeCell ref="H77:I77"/>
    <mergeCell ref="H78:I78"/>
    <mergeCell ref="H79:I7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BFA9-069A-470C-BC31-AB5AA63E99B4}">
  <dimension ref="B1:W330"/>
  <sheetViews>
    <sheetView tabSelected="1" workbookViewId="0">
      <selection activeCell="D330" sqref="D330"/>
    </sheetView>
  </sheetViews>
  <sheetFormatPr defaultRowHeight="14.4" outlineLevelRow="2" x14ac:dyDescent="0.3"/>
  <cols>
    <col min="2" max="2" width="30.21875" customWidth="1"/>
  </cols>
  <sheetData>
    <row r="1" spans="2:23" x14ac:dyDescent="0.3">
      <c r="B1" s="80" t="s">
        <v>193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2:23" x14ac:dyDescent="0.3">
      <c r="B2" s="80" t="s">
        <v>194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4" spans="2:23" ht="28.8" x14ac:dyDescent="0.3">
      <c r="B4" s="54" t="s">
        <v>108</v>
      </c>
      <c r="C4" s="54" t="s">
        <v>161</v>
      </c>
      <c r="D4" s="54" t="s">
        <v>160</v>
      </c>
      <c r="E4" s="59" t="s">
        <v>167</v>
      </c>
      <c r="F4" s="59" t="s">
        <v>168</v>
      </c>
      <c r="G4" s="59" t="s">
        <v>169</v>
      </c>
      <c r="H4" s="59" t="s">
        <v>170</v>
      </c>
      <c r="I4" s="59" t="s">
        <v>171</v>
      </c>
      <c r="J4" s="59" t="s">
        <v>172</v>
      </c>
      <c r="K4" s="59" t="s">
        <v>173</v>
      </c>
      <c r="L4" s="59" t="s">
        <v>174</v>
      </c>
      <c r="M4" s="59" t="s">
        <v>175</v>
      </c>
      <c r="N4" s="59" t="s">
        <v>176</v>
      </c>
      <c r="O4" s="59" t="s">
        <v>177</v>
      </c>
      <c r="P4" s="59" t="s">
        <v>178</v>
      </c>
      <c r="Q4" s="59" t="s">
        <v>179</v>
      </c>
      <c r="R4" s="59" t="s">
        <v>180</v>
      </c>
      <c r="S4" s="59" t="s">
        <v>181</v>
      </c>
      <c r="T4" s="59" t="s">
        <v>182</v>
      </c>
      <c r="U4" s="59" t="s">
        <v>183</v>
      </c>
      <c r="V4" s="59" t="s">
        <v>184</v>
      </c>
      <c r="W4" s="59" t="s">
        <v>185</v>
      </c>
    </row>
    <row r="5" spans="2:23" x14ac:dyDescent="0.3">
      <c r="B5" s="60" t="s">
        <v>186</v>
      </c>
      <c r="C5" s="54"/>
      <c r="D5" s="5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2:23" x14ac:dyDescent="0.3">
      <c r="B6" s="56" t="s">
        <v>109</v>
      </c>
      <c r="C6" s="58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2:23" hidden="1" outlineLevel="1" x14ac:dyDescent="0.3">
      <c r="B7" s="57" t="s">
        <v>110</v>
      </c>
      <c r="C7" s="58" t="s">
        <v>162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2:23" hidden="1" outlineLevel="1" x14ac:dyDescent="0.3">
      <c r="B8" s="57" t="s">
        <v>111</v>
      </c>
      <c r="C8" s="58" t="s">
        <v>162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2:23" collapsed="1" x14ac:dyDescent="0.3">
      <c r="B9" s="56" t="s">
        <v>112</v>
      </c>
      <c r="C9" s="58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2:23" hidden="1" outlineLevel="1" x14ac:dyDescent="0.3">
      <c r="B10" s="57" t="s">
        <v>113</v>
      </c>
      <c r="C10" s="58" t="s">
        <v>163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spans="2:23" hidden="1" outlineLevel="1" x14ac:dyDescent="0.3">
      <c r="B11" s="57" t="s">
        <v>114</v>
      </c>
      <c r="C11" s="58" t="s">
        <v>162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2:23" collapsed="1" x14ac:dyDescent="0.3">
      <c r="B12" s="56" t="s">
        <v>115</v>
      </c>
      <c r="C12" s="58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2:23" hidden="1" outlineLevel="1" x14ac:dyDescent="0.3">
      <c r="B13" s="57" t="s">
        <v>113</v>
      </c>
      <c r="C13" s="58" t="s">
        <v>163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2:23" hidden="1" outlineLevel="1" x14ac:dyDescent="0.3">
      <c r="B14" s="57" t="s">
        <v>114</v>
      </c>
      <c r="C14" s="58" t="s">
        <v>162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2:23" hidden="1" outlineLevel="1" x14ac:dyDescent="0.3">
      <c r="B15" s="57" t="s">
        <v>116</v>
      </c>
      <c r="C15" s="58" t="s">
        <v>162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2:23" hidden="1" outlineLevel="1" x14ac:dyDescent="0.3">
      <c r="B16" s="57" t="s">
        <v>117</v>
      </c>
      <c r="C16" s="58" t="s">
        <v>162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collapsed="1" x14ac:dyDescent="0.3">
      <c r="B17" s="61" t="s">
        <v>187</v>
      </c>
      <c r="C17" s="58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2:23" hidden="1" outlineLevel="1" x14ac:dyDescent="0.3">
      <c r="B18" s="61" t="s">
        <v>118</v>
      </c>
      <c r="C18" s="58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2:23" hidden="1" outlineLevel="2" x14ac:dyDescent="0.3">
      <c r="B19" s="62" t="s">
        <v>113</v>
      </c>
      <c r="C19" s="58" t="s">
        <v>163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2:23" hidden="1" outlineLevel="2" x14ac:dyDescent="0.3">
      <c r="B20" s="62" t="s">
        <v>114</v>
      </c>
      <c r="C20" s="58" t="s">
        <v>162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2:23" hidden="1" outlineLevel="2" x14ac:dyDescent="0.3">
      <c r="B21" s="62" t="s">
        <v>116</v>
      </c>
      <c r="C21" s="58" t="s">
        <v>162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2:23" hidden="1" outlineLevel="2" x14ac:dyDescent="0.3">
      <c r="B22" s="62" t="s">
        <v>117</v>
      </c>
      <c r="C22" s="58" t="s">
        <v>162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2:23" hidden="1" outlineLevel="1" collapsed="1" x14ac:dyDescent="0.3">
      <c r="B23" s="61" t="s">
        <v>119</v>
      </c>
      <c r="C23" s="58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2:23" hidden="1" outlineLevel="2" x14ac:dyDescent="0.3">
      <c r="B24" s="62" t="s">
        <v>120</v>
      </c>
      <c r="C24" s="58" t="s">
        <v>164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2:23" hidden="1" outlineLevel="2" x14ac:dyDescent="0.3">
      <c r="B25" s="62" t="s">
        <v>121</v>
      </c>
      <c r="C25" s="58" t="s">
        <v>164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2:23" hidden="1" outlineLevel="1" collapsed="1" x14ac:dyDescent="0.3">
      <c r="B26" s="61" t="s">
        <v>122</v>
      </c>
      <c r="C26" s="5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2:23" hidden="1" outlineLevel="2" x14ac:dyDescent="0.3">
      <c r="B27" s="62" t="s">
        <v>123</v>
      </c>
      <c r="C27" s="58" t="s">
        <v>164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2:23" hidden="1" outlineLevel="1" collapsed="1" x14ac:dyDescent="0.3">
      <c r="B28" s="61" t="s">
        <v>124</v>
      </c>
      <c r="C28" s="58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spans="2:23" hidden="1" outlineLevel="2" x14ac:dyDescent="0.3">
      <c r="B29" s="62" t="s">
        <v>125</v>
      </c>
      <c r="C29" s="58" t="s">
        <v>164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2:23" hidden="1" outlineLevel="2" x14ac:dyDescent="0.3">
      <c r="B30" s="62" t="s">
        <v>126</v>
      </c>
      <c r="C30" s="58" t="s">
        <v>164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spans="2:23" hidden="1" outlineLevel="2" x14ac:dyDescent="0.3">
      <c r="B31" s="62" t="s">
        <v>127</v>
      </c>
      <c r="C31" s="58" t="s">
        <v>164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2:23" hidden="1" outlineLevel="2" x14ac:dyDescent="0.3">
      <c r="B32" s="62" t="s">
        <v>128</v>
      </c>
      <c r="C32" s="58" t="s">
        <v>164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2:23" hidden="1" outlineLevel="2" x14ac:dyDescent="0.3">
      <c r="B33" s="62" t="s">
        <v>129</v>
      </c>
      <c r="C33" s="58" t="s">
        <v>164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2:23" hidden="1" outlineLevel="1" collapsed="1" x14ac:dyDescent="0.3">
      <c r="B34" s="61" t="s">
        <v>130</v>
      </c>
      <c r="C34" s="5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spans="2:23" hidden="1" outlineLevel="2" x14ac:dyDescent="0.3">
      <c r="B35" s="62" t="s">
        <v>131</v>
      </c>
      <c r="C35" s="58" t="s">
        <v>165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2:23" hidden="1" outlineLevel="1" collapsed="1" x14ac:dyDescent="0.3">
      <c r="B36" s="61" t="s">
        <v>132</v>
      </c>
      <c r="C36" s="58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spans="2:23" hidden="1" outlineLevel="2" x14ac:dyDescent="0.3">
      <c r="B37" s="62" t="s">
        <v>133</v>
      </c>
      <c r="C37" s="58" t="s">
        <v>166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spans="2:23" hidden="1" outlineLevel="2" x14ac:dyDescent="0.3">
      <c r="B38" s="62" t="s">
        <v>135</v>
      </c>
      <c r="C38" s="58" t="s">
        <v>166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spans="2:23" hidden="1" outlineLevel="1" collapsed="1" x14ac:dyDescent="0.3">
      <c r="B39" s="61" t="s">
        <v>134</v>
      </c>
      <c r="C39" s="58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spans="2:23" hidden="1" outlineLevel="2" x14ac:dyDescent="0.3">
      <c r="B40" s="62" t="s">
        <v>133</v>
      </c>
      <c r="C40" s="58" t="s">
        <v>166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spans="2:23" hidden="1" outlineLevel="2" x14ac:dyDescent="0.3">
      <c r="B41" s="62" t="s">
        <v>135</v>
      </c>
      <c r="C41" s="58" t="s">
        <v>166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2:23" hidden="1" outlineLevel="2" x14ac:dyDescent="0.3">
      <c r="B42" s="62" t="s">
        <v>138</v>
      </c>
      <c r="C42" s="58" t="s">
        <v>164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2:23" hidden="1" outlineLevel="2" x14ac:dyDescent="0.3">
      <c r="B43" s="62" t="s">
        <v>136</v>
      </c>
      <c r="C43" s="58" t="s">
        <v>165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2:23" hidden="1" outlineLevel="2" x14ac:dyDescent="0.3">
      <c r="B44" s="62" t="s">
        <v>137</v>
      </c>
      <c r="C44" s="58" t="s">
        <v>165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2:23" hidden="1" outlineLevel="2" x14ac:dyDescent="0.3">
      <c r="B45" s="62" t="s">
        <v>139</v>
      </c>
      <c r="C45" s="58" t="s">
        <v>165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2:23" hidden="1" outlineLevel="1" collapsed="1" x14ac:dyDescent="0.3">
      <c r="B46" s="61" t="s">
        <v>140</v>
      </c>
      <c r="C46" s="5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2:23" ht="15.6" hidden="1" customHeight="1" outlineLevel="2" x14ac:dyDescent="0.3">
      <c r="B47" s="62" t="s">
        <v>141</v>
      </c>
      <c r="C47" s="58" t="s">
        <v>165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2:23" hidden="1" outlineLevel="2" x14ac:dyDescent="0.3">
      <c r="B48" s="62" t="s">
        <v>142</v>
      </c>
      <c r="C48" s="58" t="s">
        <v>165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 hidden="1" outlineLevel="2" x14ac:dyDescent="0.3">
      <c r="B49" s="62" t="s">
        <v>143</v>
      </c>
      <c r="C49" s="58" t="s">
        <v>166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 hidden="1" outlineLevel="2" x14ac:dyDescent="0.3">
      <c r="B50" s="62" t="s">
        <v>144</v>
      </c>
      <c r="C50" s="58" t="s">
        <v>165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hidden="1" outlineLevel="1" collapsed="1" x14ac:dyDescent="0.3">
      <c r="B51" s="61" t="s">
        <v>145</v>
      </c>
      <c r="C51" s="58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2:23" hidden="1" outlineLevel="2" x14ac:dyDescent="0.3">
      <c r="B52" s="62" t="s">
        <v>133</v>
      </c>
      <c r="C52" s="58" t="s">
        <v>166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2:23" hidden="1" outlineLevel="2" x14ac:dyDescent="0.3">
      <c r="B53" s="62" t="s">
        <v>146</v>
      </c>
      <c r="C53" s="58" t="s">
        <v>165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spans="2:23" hidden="1" outlineLevel="1" collapsed="1" x14ac:dyDescent="0.3">
      <c r="B54" s="61" t="s">
        <v>147</v>
      </c>
      <c r="C54" s="58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spans="2:23" hidden="1" outlineLevel="2" x14ac:dyDescent="0.3">
      <c r="B55" s="62" t="s">
        <v>133</v>
      </c>
      <c r="C55" s="58" t="s">
        <v>166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2:23" hidden="1" outlineLevel="1" collapsed="1" x14ac:dyDescent="0.3">
      <c r="B56" s="61" t="s">
        <v>148</v>
      </c>
      <c r="C56" s="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spans="2:23" hidden="1" outlineLevel="2" x14ac:dyDescent="0.3">
      <c r="B57" s="62" t="s">
        <v>149</v>
      </c>
      <c r="C57" s="58" t="s">
        <v>166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spans="2:23" hidden="1" outlineLevel="2" x14ac:dyDescent="0.3">
      <c r="B58" s="62" t="s">
        <v>150</v>
      </c>
      <c r="C58" s="58" t="s">
        <v>165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2:23" hidden="1" outlineLevel="1" collapsed="1" x14ac:dyDescent="0.3">
      <c r="B59" s="61" t="s">
        <v>151</v>
      </c>
      <c r="C59" s="58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2:23" hidden="1" outlineLevel="2" x14ac:dyDescent="0.3">
      <c r="B60" s="62" t="s">
        <v>152</v>
      </c>
      <c r="C60" s="58" t="s">
        <v>166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spans="2:23" hidden="1" outlineLevel="1" collapsed="1" x14ac:dyDescent="0.3">
      <c r="B61" s="61" t="s">
        <v>153</v>
      </c>
      <c r="C61" s="58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2:23" hidden="1" outlineLevel="2" x14ac:dyDescent="0.3">
      <c r="B62" s="62" t="s">
        <v>154</v>
      </c>
      <c r="C62" s="58" t="s">
        <v>165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2:23" hidden="1" outlineLevel="2" x14ac:dyDescent="0.3">
      <c r="B63" s="62" t="s">
        <v>155</v>
      </c>
      <c r="C63" s="58" t="s">
        <v>165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2:23" hidden="1" outlineLevel="1" collapsed="1" x14ac:dyDescent="0.3">
      <c r="B64" s="61" t="s">
        <v>156</v>
      </c>
      <c r="C64" s="58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2:23" hidden="1" outlineLevel="2" x14ac:dyDescent="0.3">
      <c r="B65" s="62" t="s">
        <v>149</v>
      </c>
      <c r="C65" s="58" t="s">
        <v>166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spans="2:23" hidden="1" outlineLevel="2" x14ac:dyDescent="0.3">
      <c r="B66" s="62" t="s">
        <v>150</v>
      </c>
      <c r="C66" s="58" t="s">
        <v>165</v>
      </c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spans="2:23" hidden="1" outlineLevel="1" collapsed="1" x14ac:dyDescent="0.3">
      <c r="B67" s="61" t="s">
        <v>157</v>
      </c>
      <c r="C67" s="58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2:23" hidden="1" outlineLevel="1" x14ac:dyDescent="0.3">
      <c r="B68" s="62" t="s">
        <v>158</v>
      </c>
      <c r="C68" s="58" t="s">
        <v>164</v>
      </c>
      <c r="D68" s="55"/>
    </row>
    <row r="69" spans="2:23" hidden="1" outlineLevel="1" x14ac:dyDescent="0.3">
      <c r="B69" s="62" t="s">
        <v>159</v>
      </c>
      <c r="C69" s="63" t="s">
        <v>164</v>
      </c>
      <c r="D69" s="64"/>
    </row>
    <row r="70" spans="2:23" collapsed="1" x14ac:dyDescent="0.3">
      <c r="B70" s="61" t="s">
        <v>188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2:23" hidden="1" outlineLevel="1" x14ac:dyDescent="0.3">
      <c r="B71" s="61" t="s">
        <v>118</v>
      </c>
      <c r="C71" s="58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2:23" hidden="1" outlineLevel="2" x14ac:dyDescent="0.3">
      <c r="B72" s="62" t="s">
        <v>113</v>
      </c>
      <c r="C72" s="58" t="s">
        <v>163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2:23" hidden="1" outlineLevel="2" x14ac:dyDescent="0.3">
      <c r="B73" s="62" t="s">
        <v>114</v>
      </c>
      <c r="C73" s="58" t="s">
        <v>162</v>
      </c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2:23" hidden="1" outlineLevel="2" x14ac:dyDescent="0.3">
      <c r="B74" s="62" t="s">
        <v>116</v>
      </c>
      <c r="C74" s="58" t="s">
        <v>162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2:23" hidden="1" outlineLevel="2" x14ac:dyDescent="0.3">
      <c r="B75" s="62" t="s">
        <v>117</v>
      </c>
      <c r="C75" s="58" t="s">
        <v>162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spans="2:23" hidden="1" outlineLevel="1" collapsed="1" x14ac:dyDescent="0.3">
      <c r="B76" s="61" t="s">
        <v>119</v>
      </c>
      <c r="C76" s="58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spans="2:23" hidden="1" outlineLevel="2" x14ac:dyDescent="0.3">
      <c r="B77" s="62" t="s">
        <v>120</v>
      </c>
      <c r="C77" s="58" t="s">
        <v>164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spans="2:23" hidden="1" outlineLevel="2" x14ac:dyDescent="0.3">
      <c r="B78" s="62" t="s">
        <v>121</v>
      </c>
      <c r="C78" s="58" t="s">
        <v>164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spans="2:23" hidden="1" outlineLevel="1" collapsed="1" x14ac:dyDescent="0.3">
      <c r="B79" s="61" t="s">
        <v>122</v>
      </c>
      <c r="C79" s="58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spans="2:23" hidden="1" outlineLevel="2" x14ac:dyDescent="0.3">
      <c r="B80" s="62" t="s">
        <v>123</v>
      </c>
      <c r="C80" s="58" t="s">
        <v>164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spans="2:23" hidden="1" outlineLevel="1" collapsed="1" x14ac:dyDescent="0.3">
      <c r="B81" s="61" t="s">
        <v>124</v>
      </c>
      <c r="C81" s="58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spans="2:23" hidden="1" outlineLevel="2" x14ac:dyDescent="0.3">
      <c r="B82" s="62" t="s">
        <v>125</v>
      </c>
      <c r="C82" s="58" t="s">
        <v>164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spans="2:23" hidden="1" outlineLevel="2" x14ac:dyDescent="0.3">
      <c r="B83" s="62" t="s">
        <v>126</v>
      </c>
      <c r="C83" s="58" t="s">
        <v>164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spans="2:23" hidden="1" outlineLevel="2" x14ac:dyDescent="0.3">
      <c r="B84" s="62" t="s">
        <v>127</v>
      </c>
      <c r="C84" s="58" t="s">
        <v>164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spans="2:23" hidden="1" outlineLevel="2" x14ac:dyDescent="0.3">
      <c r="B85" s="62" t="s">
        <v>128</v>
      </c>
      <c r="C85" s="58" t="s">
        <v>164</v>
      </c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spans="2:23" hidden="1" outlineLevel="2" x14ac:dyDescent="0.3">
      <c r="B86" s="62" t="s">
        <v>129</v>
      </c>
      <c r="C86" s="58" t="s">
        <v>164</v>
      </c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2:23" hidden="1" outlineLevel="1" collapsed="1" x14ac:dyDescent="0.3">
      <c r="B87" s="61" t="s">
        <v>130</v>
      </c>
      <c r="C87" s="58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2:23" hidden="1" outlineLevel="2" x14ac:dyDescent="0.3">
      <c r="B88" s="62" t="s">
        <v>131</v>
      </c>
      <c r="C88" s="58" t="s">
        <v>165</v>
      </c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2:23" hidden="1" outlineLevel="1" collapsed="1" x14ac:dyDescent="0.3">
      <c r="B89" s="61" t="s">
        <v>132</v>
      </c>
      <c r="C89" s="58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2:23" hidden="1" outlineLevel="2" x14ac:dyDescent="0.3">
      <c r="B90" s="62" t="s">
        <v>133</v>
      </c>
      <c r="C90" s="58" t="s">
        <v>166</v>
      </c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2:23" hidden="1" outlineLevel="2" x14ac:dyDescent="0.3">
      <c r="B91" s="62" t="s">
        <v>135</v>
      </c>
      <c r="C91" s="58" t="s">
        <v>166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2:23" hidden="1" outlineLevel="1" collapsed="1" x14ac:dyDescent="0.3">
      <c r="B92" s="61" t="s">
        <v>134</v>
      </c>
      <c r="C92" s="58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spans="2:23" hidden="1" outlineLevel="2" x14ac:dyDescent="0.3">
      <c r="B93" s="62" t="s">
        <v>133</v>
      </c>
      <c r="C93" s="58" t="s">
        <v>166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spans="2:23" hidden="1" outlineLevel="2" x14ac:dyDescent="0.3">
      <c r="B94" s="62" t="s">
        <v>135</v>
      </c>
      <c r="C94" s="58" t="s">
        <v>166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2:23" hidden="1" outlineLevel="2" x14ac:dyDescent="0.3">
      <c r="B95" s="62" t="s">
        <v>138</v>
      </c>
      <c r="C95" s="58" t="s">
        <v>164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spans="2:23" hidden="1" outlineLevel="2" x14ac:dyDescent="0.3">
      <c r="B96" s="62" t="s">
        <v>136</v>
      </c>
      <c r="C96" s="58" t="s">
        <v>165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</row>
    <row r="97" spans="2:23" hidden="1" outlineLevel="2" x14ac:dyDescent="0.3">
      <c r="B97" s="62" t="s">
        <v>137</v>
      </c>
      <c r="C97" s="58" t="s">
        <v>165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</row>
    <row r="98" spans="2:23" hidden="1" outlineLevel="2" x14ac:dyDescent="0.3">
      <c r="B98" s="62" t="s">
        <v>139</v>
      </c>
      <c r="C98" s="58" t="s">
        <v>165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spans="2:23" hidden="1" outlineLevel="1" collapsed="1" x14ac:dyDescent="0.3">
      <c r="B99" s="61" t="s">
        <v>140</v>
      </c>
      <c r="C99" s="58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spans="2:23" hidden="1" outlineLevel="2" x14ac:dyDescent="0.3">
      <c r="B100" s="62" t="s">
        <v>141</v>
      </c>
      <c r="C100" s="58" t="s">
        <v>165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</row>
    <row r="101" spans="2:23" hidden="1" outlineLevel="2" x14ac:dyDescent="0.3">
      <c r="B101" s="62" t="s">
        <v>142</v>
      </c>
      <c r="C101" s="58" t="s">
        <v>165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spans="2:23" hidden="1" outlineLevel="2" x14ac:dyDescent="0.3">
      <c r="B102" s="62" t="s">
        <v>143</v>
      </c>
      <c r="C102" s="58" t="s">
        <v>166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2:23" hidden="1" outlineLevel="2" x14ac:dyDescent="0.3">
      <c r="B103" s="62" t="s">
        <v>144</v>
      </c>
      <c r="C103" s="58" t="s">
        <v>165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spans="2:23" hidden="1" outlineLevel="1" collapsed="1" x14ac:dyDescent="0.3">
      <c r="B104" s="61" t="s">
        <v>145</v>
      </c>
      <c r="C104" s="58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2:23" hidden="1" outlineLevel="2" x14ac:dyDescent="0.3">
      <c r="B105" s="62" t="s">
        <v>133</v>
      </c>
      <c r="C105" s="58" t="s">
        <v>166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spans="2:23" hidden="1" outlineLevel="2" x14ac:dyDescent="0.3">
      <c r="B106" s="62" t="s">
        <v>146</v>
      </c>
      <c r="C106" s="58" t="s">
        <v>165</v>
      </c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spans="2:23" hidden="1" outlineLevel="1" collapsed="1" x14ac:dyDescent="0.3">
      <c r="B107" s="61" t="s">
        <v>147</v>
      </c>
      <c r="C107" s="58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spans="2:23" hidden="1" outlineLevel="2" x14ac:dyDescent="0.3">
      <c r="B108" s="62" t="s">
        <v>133</v>
      </c>
      <c r="C108" s="58" t="s">
        <v>166</v>
      </c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  <row r="109" spans="2:23" hidden="1" outlineLevel="1" collapsed="1" x14ac:dyDescent="0.3">
      <c r="B109" s="61" t="s">
        <v>148</v>
      </c>
      <c r="C109" s="58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</row>
    <row r="110" spans="2:23" ht="15" hidden="1" customHeight="1" outlineLevel="2" x14ac:dyDescent="0.3">
      <c r="B110" s="62" t="s">
        <v>149</v>
      </c>
      <c r="C110" s="58" t="s">
        <v>166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2:23" hidden="1" outlineLevel="2" x14ac:dyDescent="0.3">
      <c r="B111" s="62" t="s">
        <v>150</v>
      </c>
      <c r="C111" s="58" t="s">
        <v>165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</row>
    <row r="112" spans="2:23" hidden="1" outlineLevel="1" collapsed="1" x14ac:dyDescent="0.3">
      <c r="B112" s="61" t="s">
        <v>151</v>
      </c>
      <c r="C112" s="58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spans="2:23" hidden="1" outlineLevel="2" x14ac:dyDescent="0.3">
      <c r="B113" s="62" t="s">
        <v>152</v>
      </c>
      <c r="C113" s="58" t="s">
        <v>166</v>
      </c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spans="2:23" hidden="1" outlineLevel="1" collapsed="1" x14ac:dyDescent="0.3">
      <c r="B114" s="61" t="s">
        <v>153</v>
      </c>
      <c r="C114" s="58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2:23" hidden="1" outlineLevel="2" x14ac:dyDescent="0.3">
      <c r="B115" s="62" t="s">
        <v>154</v>
      </c>
      <c r="C115" s="58" t="s">
        <v>165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spans="2:23" hidden="1" outlineLevel="2" x14ac:dyDescent="0.3">
      <c r="B116" s="62" t="s">
        <v>155</v>
      </c>
      <c r="C116" s="58" t="s">
        <v>165</v>
      </c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2:23" hidden="1" outlineLevel="1" collapsed="1" x14ac:dyDescent="0.3">
      <c r="B117" s="61" t="s">
        <v>156</v>
      </c>
      <c r="C117" s="58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spans="2:23" hidden="1" outlineLevel="2" x14ac:dyDescent="0.3">
      <c r="B118" s="62" t="s">
        <v>149</v>
      </c>
      <c r="C118" s="58" t="s">
        <v>166</v>
      </c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spans="2:23" hidden="1" outlineLevel="2" x14ac:dyDescent="0.3">
      <c r="B119" s="62" t="s">
        <v>150</v>
      </c>
      <c r="C119" s="58" t="s">
        <v>165</v>
      </c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spans="2:23" hidden="1" outlineLevel="1" collapsed="1" x14ac:dyDescent="0.3">
      <c r="B120" s="61" t="s">
        <v>157</v>
      </c>
      <c r="C120" s="58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2:23" collapsed="1" x14ac:dyDescent="0.3">
      <c r="B121" s="61" t="s">
        <v>191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2:23" hidden="1" outlineLevel="1" x14ac:dyDescent="0.3">
      <c r="B122" s="61" t="s">
        <v>118</v>
      </c>
      <c r="C122" s="58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spans="2:23" hidden="1" outlineLevel="2" x14ac:dyDescent="0.3">
      <c r="B123" s="62" t="s">
        <v>113</v>
      </c>
      <c r="C123" s="58" t="s">
        <v>163</v>
      </c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spans="2:23" hidden="1" outlineLevel="2" x14ac:dyDescent="0.3">
      <c r="B124" s="62" t="s">
        <v>114</v>
      </c>
      <c r="C124" s="58" t="s">
        <v>162</v>
      </c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spans="2:23" hidden="1" outlineLevel="2" x14ac:dyDescent="0.3">
      <c r="B125" s="62" t="s">
        <v>116</v>
      </c>
      <c r="C125" s="58" t="s">
        <v>162</v>
      </c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spans="2:23" hidden="1" outlineLevel="2" x14ac:dyDescent="0.3">
      <c r="B126" s="62" t="s">
        <v>117</v>
      </c>
      <c r="C126" s="58" t="s">
        <v>162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spans="2:23" hidden="1" outlineLevel="1" collapsed="1" x14ac:dyDescent="0.3">
      <c r="B127" s="61" t="s">
        <v>119</v>
      </c>
      <c r="C127" s="58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2:23" hidden="1" outlineLevel="2" x14ac:dyDescent="0.3">
      <c r="B128" s="62" t="s">
        <v>120</v>
      </c>
      <c r="C128" s="58" t="s">
        <v>164</v>
      </c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spans="2:23" hidden="1" outlineLevel="2" x14ac:dyDescent="0.3">
      <c r="B129" s="62" t="s">
        <v>121</v>
      </c>
      <c r="C129" s="58" t="s">
        <v>164</v>
      </c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spans="2:23" hidden="1" outlineLevel="1" collapsed="1" x14ac:dyDescent="0.3">
      <c r="B130" s="61" t="s">
        <v>122</v>
      </c>
      <c r="C130" s="58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spans="2:23" hidden="1" outlineLevel="2" x14ac:dyDescent="0.3">
      <c r="B131" s="62" t="s">
        <v>123</v>
      </c>
      <c r="C131" s="58" t="s">
        <v>164</v>
      </c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2:23" hidden="1" outlineLevel="1" collapsed="1" x14ac:dyDescent="0.3">
      <c r="B132" s="61" t="s">
        <v>124</v>
      </c>
      <c r="C132" s="58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2:23" hidden="1" outlineLevel="2" x14ac:dyDescent="0.3">
      <c r="B133" s="62" t="s">
        <v>125</v>
      </c>
      <c r="C133" s="58" t="s">
        <v>164</v>
      </c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2:23" hidden="1" outlineLevel="2" x14ac:dyDescent="0.3">
      <c r="B134" s="62" t="s">
        <v>126</v>
      </c>
      <c r="C134" s="58" t="s">
        <v>164</v>
      </c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spans="2:23" hidden="1" outlineLevel="2" x14ac:dyDescent="0.3">
      <c r="B135" s="62" t="s">
        <v>127</v>
      </c>
      <c r="C135" s="58" t="s">
        <v>164</v>
      </c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spans="2:23" hidden="1" outlineLevel="2" x14ac:dyDescent="0.3">
      <c r="B136" s="62" t="s">
        <v>128</v>
      </c>
      <c r="C136" s="58" t="s">
        <v>164</v>
      </c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spans="2:23" hidden="1" outlineLevel="2" x14ac:dyDescent="0.3">
      <c r="B137" s="62" t="s">
        <v>129</v>
      </c>
      <c r="C137" s="58" t="s">
        <v>164</v>
      </c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spans="2:23" hidden="1" outlineLevel="1" collapsed="1" x14ac:dyDescent="0.3">
      <c r="B138" s="61" t="s">
        <v>130</v>
      </c>
      <c r="C138" s="58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spans="2:23" hidden="1" outlineLevel="2" x14ac:dyDescent="0.3">
      <c r="B139" s="62" t="s">
        <v>131</v>
      </c>
      <c r="C139" s="58" t="s">
        <v>165</v>
      </c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spans="2:23" hidden="1" outlineLevel="1" collapsed="1" x14ac:dyDescent="0.3">
      <c r="B140" s="61" t="s">
        <v>132</v>
      </c>
      <c r="C140" s="58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spans="2:23" hidden="1" outlineLevel="2" x14ac:dyDescent="0.3">
      <c r="B141" s="62" t="s">
        <v>133</v>
      </c>
      <c r="C141" s="58" t="s">
        <v>166</v>
      </c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spans="2:23" hidden="1" outlineLevel="2" x14ac:dyDescent="0.3">
      <c r="B142" s="62" t="s">
        <v>135</v>
      </c>
      <c r="C142" s="58" t="s">
        <v>166</v>
      </c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spans="2:23" hidden="1" outlineLevel="1" collapsed="1" x14ac:dyDescent="0.3">
      <c r="B143" s="61" t="s">
        <v>134</v>
      </c>
      <c r="C143" s="58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spans="2:23" hidden="1" outlineLevel="2" x14ac:dyDescent="0.3">
      <c r="B144" s="62" t="s">
        <v>133</v>
      </c>
      <c r="C144" s="58" t="s">
        <v>166</v>
      </c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spans="2:23" hidden="1" outlineLevel="2" x14ac:dyDescent="0.3">
      <c r="B145" s="62" t="s">
        <v>135</v>
      </c>
      <c r="C145" s="58" t="s">
        <v>166</v>
      </c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spans="2:23" hidden="1" outlineLevel="2" x14ac:dyDescent="0.3">
      <c r="B146" s="62" t="s">
        <v>138</v>
      </c>
      <c r="C146" s="58" t="s">
        <v>164</v>
      </c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2:23" hidden="1" outlineLevel="2" x14ac:dyDescent="0.3">
      <c r="B147" s="62" t="s">
        <v>136</v>
      </c>
      <c r="C147" s="58" t="s">
        <v>165</v>
      </c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spans="2:23" hidden="1" outlineLevel="2" x14ac:dyDescent="0.3">
      <c r="B148" s="62" t="s">
        <v>137</v>
      </c>
      <c r="C148" s="58" t="s">
        <v>165</v>
      </c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spans="2:23" hidden="1" outlineLevel="2" x14ac:dyDescent="0.3">
      <c r="B149" s="62" t="s">
        <v>139</v>
      </c>
      <c r="C149" s="58" t="s">
        <v>165</v>
      </c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spans="2:23" hidden="1" outlineLevel="1" collapsed="1" x14ac:dyDescent="0.3">
      <c r="B150" s="61" t="s">
        <v>140</v>
      </c>
      <c r="C150" s="58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spans="2:23" hidden="1" outlineLevel="2" x14ac:dyDescent="0.3">
      <c r="B151" s="62" t="s">
        <v>141</v>
      </c>
      <c r="C151" s="58" t="s">
        <v>165</v>
      </c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2:23" hidden="1" outlineLevel="2" x14ac:dyDescent="0.3">
      <c r="B152" s="62" t="s">
        <v>142</v>
      </c>
      <c r="C152" s="58" t="s">
        <v>165</v>
      </c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spans="2:23" hidden="1" outlineLevel="2" x14ac:dyDescent="0.3">
      <c r="B153" s="62" t="s">
        <v>143</v>
      </c>
      <c r="C153" s="58" t="s">
        <v>166</v>
      </c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spans="2:23" hidden="1" outlineLevel="2" x14ac:dyDescent="0.3">
      <c r="B154" s="62" t="s">
        <v>144</v>
      </c>
      <c r="C154" s="58" t="s">
        <v>165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spans="2:23" hidden="1" outlineLevel="1" collapsed="1" x14ac:dyDescent="0.3">
      <c r="B155" s="61" t="s">
        <v>145</v>
      </c>
      <c r="C155" s="58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spans="2:23" hidden="1" outlineLevel="2" x14ac:dyDescent="0.3">
      <c r="B156" s="62" t="s">
        <v>133</v>
      </c>
      <c r="C156" s="58" t="s">
        <v>166</v>
      </c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spans="2:23" hidden="1" outlineLevel="2" x14ac:dyDescent="0.3">
      <c r="B157" s="62" t="s">
        <v>146</v>
      </c>
      <c r="C157" s="58" t="s">
        <v>165</v>
      </c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spans="2:23" hidden="1" outlineLevel="1" collapsed="1" x14ac:dyDescent="0.3">
      <c r="B158" s="61" t="s">
        <v>147</v>
      </c>
      <c r="C158" s="58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spans="2:23" hidden="1" outlineLevel="2" x14ac:dyDescent="0.3">
      <c r="B159" s="62" t="s">
        <v>133</v>
      </c>
      <c r="C159" s="58" t="s">
        <v>166</v>
      </c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spans="2:23" hidden="1" outlineLevel="1" collapsed="1" x14ac:dyDescent="0.3">
      <c r="B160" s="61" t="s">
        <v>148</v>
      </c>
      <c r="C160" s="58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2:23" hidden="1" outlineLevel="2" x14ac:dyDescent="0.3">
      <c r="B161" s="62" t="s">
        <v>149</v>
      </c>
      <c r="C161" s="58" t="s">
        <v>166</v>
      </c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2:23" hidden="1" outlineLevel="2" x14ac:dyDescent="0.3">
      <c r="B162" s="62" t="s">
        <v>150</v>
      </c>
      <c r="C162" s="58" t="s">
        <v>165</v>
      </c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2:23" hidden="1" outlineLevel="1" collapsed="1" x14ac:dyDescent="0.3">
      <c r="B163" s="61" t="s">
        <v>151</v>
      </c>
      <c r="C163" s="58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2:23" hidden="1" outlineLevel="2" x14ac:dyDescent="0.3">
      <c r="B164" s="62" t="s">
        <v>152</v>
      </c>
      <c r="C164" s="58" t="s">
        <v>166</v>
      </c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2:23" hidden="1" outlineLevel="1" collapsed="1" x14ac:dyDescent="0.3">
      <c r="B165" s="61" t="s">
        <v>153</v>
      </c>
      <c r="C165" s="58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2:23" hidden="1" outlineLevel="2" x14ac:dyDescent="0.3">
      <c r="B166" s="62" t="s">
        <v>154</v>
      </c>
      <c r="C166" s="58" t="s">
        <v>165</v>
      </c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2:23" hidden="1" outlineLevel="2" x14ac:dyDescent="0.3">
      <c r="B167" s="62" t="s">
        <v>155</v>
      </c>
      <c r="C167" s="58" t="s">
        <v>165</v>
      </c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spans="2:23" hidden="1" outlineLevel="1" collapsed="1" x14ac:dyDescent="0.3">
      <c r="B168" s="61" t="s">
        <v>156</v>
      </c>
      <c r="C168" s="58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spans="2:23" hidden="1" outlineLevel="2" x14ac:dyDescent="0.3">
      <c r="B169" s="62" t="s">
        <v>149</v>
      </c>
      <c r="C169" s="58" t="s">
        <v>166</v>
      </c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spans="2:23" hidden="1" outlineLevel="2" x14ac:dyDescent="0.3">
      <c r="B170" s="62" t="s">
        <v>150</v>
      </c>
      <c r="C170" s="58" t="s">
        <v>165</v>
      </c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spans="2:23" hidden="1" outlineLevel="1" collapsed="1" x14ac:dyDescent="0.3">
      <c r="B171" s="61" t="s">
        <v>157</v>
      </c>
      <c r="C171" s="58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spans="2:23" collapsed="1" x14ac:dyDescent="0.3">
      <c r="B172" s="61" t="s">
        <v>189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spans="2:23" hidden="1" outlineLevel="1" x14ac:dyDescent="0.3">
      <c r="B173" s="61" t="s">
        <v>118</v>
      </c>
      <c r="C173" s="58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spans="2:23" hidden="1" outlineLevel="2" x14ac:dyDescent="0.3">
      <c r="B174" s="62" t="s">
        <v>113</v>
      </c>
      <c r="C174" s="58" t="s">
        <v>163</v>
      </c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spans="2:23" hidden="1" outlineLevel="2" x14ac:dyDescent="0.3">
      <c r="B175" s="62" t="s">
        <v>114</v>
      </c>
      <c r="C175" s="58" t="s">
        <v>162</v>
      </c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spans="2:23" hidden="1" outlineLevel="2" x14ac:dyDescent="0.3">
      <c r="B176" s="62" t="s">
        <v>116</v>
      </c>
      <c r="C176" s="58" t="s">
        <v>162</v>
      </c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spans="2:23" hidden="1" outlineLevel="2" x14ac:dyDescent="0.3">
      <c r="B177" s="62" t="s">
        <v>117</v>
      </c>
      <c r="C177" s="58" t="s">
        <v>162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2:23" hidden="1" outlineLevel="1" collapsed="1" x14ac:dyDescent="0.3">
      <c r="B178" s="61" t="s">
        <v>119</v>
      </c>
      <c r="C178" s="58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2:23" hidden="1" outlineLevel="2" x14ac:dyDescent="0.3">
      <c r="B179" s="62" t="s">
        <v>120</v>
      </c>
      <c r="C179" s="58" t="s">
        <v>164</v>
      </c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2:23" hidden="1" outlineLevel="2" x14ac:dyDescent="0.3">
      <c r="B180" s="62" t="s">
        <v>121</v>
      </c>
      <c r="C180" s="58" t="s">
        <v>164</v>
      </c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spans="2:23" hidden="1" outlineLevel="1" collapsed="1" x14ac:dyDescent="0.3">
      <c r="B181" s="61" t="s">
        <v>122</v>
      </c>
      <c r="C181" s="58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spans="2:23" hidden="1" outlineLevel="2" x14ac:dyDescent="0.3">
      <c r="B182" s="62" t="s">
        <v>123</v>
      </c>
      <c r="C182" s="58" t="s">
        <v>164</v>
      </c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spans="2:23" hidden="1" outlineLevel="1" collapsed="1" x14ac:dyDescent="0.3">
      <c r="B183" s="61" t="s">
        <v>124</v>
      </c>
      <c r="C183" s="58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spans="2:23" hidden="1" outlineLevel="2" x14ac:dyDescent="0.3">
      <c r="B184" s="62" t="s">
        <v>125</v>
      </c>
      <c r="C184" s="58" t="s">
        <v>164</v>
      </c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spans="2:23" hidden="1" outlineLevel="2" x14ac:dyDescent="0.3">
      <c r="B185" s="62" t="s">
        <v>126</v>
      </c>
      <c r="C185" s="58" t="s">
        <v>164</v>
      </c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spans="2:23" hidden="1" outlineLevel="2" x14ac:dyDescent="0.3">
      <c r="B186" s="62" t="s">
        <v>127</v>
      </c>
      <c r="C186" s="58" t="s">
        <v>164</v>
      </c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spans="2:23" hidden="1" outlineLevel="2" x14ac:dyDescent="0.3">
      <c r="B187" s="62" t="s">
        <v>128</v>
      </c>
      <c r="C187" s="58" t="s">
        <v>164</v>
      </c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spans="2:23" hidden="1" outlineLevel="2" x14ac:dyDescent="0.3">
      <c r="B188" s="62" t="s">
        <v>129</v>
      </c>
      <c r="C188" s="58" t="s">
        <v>164</v>
      </c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spans="2:23" hidden="1" outlineLevel="1" collapsed="1" x14ac:dyDescent="0.3">
      <c r="B189" s="61" t="s">
        <v>130</v>
      </c>
      <c r="C189" s="58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spans="2:23" hidden="1" outlineLevel="2" x14ac:dyDescent="0.3">
      <c r="B190" s="62" t="s">
        <v>131</v>
      </c>
      <c r="C190" s="58" t="s">
        <v>165</v>
      </c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spans="2:23" hidden="1" outlineLevel="1" collapsed="1" x14ac:dyDescent="0.3">
      <c r="B191" s="61" t="s">
        <v>132</v>
      </c>
      <c r="C191" s="58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spans="2:23" hidden="1" outlineLevel="2" x14ac:dyDescent="0.3">
      <c r="B192" s="62" t="s">
        <v>133</v>
      </c>
      <c r="C192" s="58" t="s">
        <v>166</v>
      </c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spans="2:23" hidden="1" outlineLevel="2" x14ac:dyDescent="0.3">
      <c r="B193" s="62" t="s">
        <v>135</v>
      </c>
      <c r="C193" s="58" t="s">
        <v>166</v>
      </c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spans="2:23" hidden="1" outlineLevel="1" collapsed="1" x14ac:dyDescent="0.3">
      <c r="B194" s="61" t="s">
        <v>134</v>
      </c>
      <c r="C194" s="58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spans="2:23" hidden="1" outlineLevel="2" x14ac:dyDescent="0.3">
      <c r="B195" s="62" t="s">
        <v>133</v>
      </c>
      <c r="C195" s="58" t="s">
        <v>166</v>
      </c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spans="2:23" hidden="1" outlineLevel="2" x14ac:dyDescent="0.3">
      <c r="B196" s="62" t="s">
        <v>135</v>
      </c>
      <c r="C196" s="58" t="s">
        <v>166</v>
      </c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spans="2:23" hidden="1" outlineLevel="2" x14ac:dyDescent="0.3">
      <c r="B197" s="62" t="s">
        <v>138</v>
      </c>
      <c r="C197" s="58" t="s">
        <v>164</v>
      </c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2:23" hidden="1" outlineLevel="2" x14ac:dyDescent="0.3">
      <c r="B198" s="62" t="s">
        <v>136</v>
      </c>
      <c r="C198" s="58" t="s">
        <v>165</v>
      </c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spans="2:23" hidden="1" outlineLevel="2" x14ac:dyDescent="0.3">
      <c r="B199" s="62" t="s">
        <v>137</v>
      </c>
      <c r="C199" s="58" t="s">
        <v>165</v>
      </c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spans="2:23" hidden="1" outlineLevel="2" x14ac:dyDescent="0.3">
      <c r="B200" s="62" t="s">
        <v>139</v>
      </c>
      <c r="C200" s="58" t="s">
        <v>165</v>
      </c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  <row r="201" spans="2:23" hidden="1" outlineLevel="1" collapsed="1" x14ac:dyDescent="0.3">
      <c r="B201" s="61" t="s">
        <v>140</v>
      </c>
      <c r="C201" s="58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</row>
    <row r="202" spans="2:23" hidden="1" outlineLevel="2" x14ac:dyDescent="0.3">
      <c r="B202" s="62" t="s">
        <v>141</v>
      </c>
      <c r="C202" s="58" t="s">
        <v>165</v>
      </c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</row>
    <row r="203" spans="2:23" hidden="1" outlineLevel="2" x14ac:dyDescent="0.3">
      <c r="B203" s="62" t="s">
        <v>142</v>
      </c>
      <c r="C203" s="58" t="s">
        <v>165</v>
      </c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</row>
    <row r="204" spans="2:23" hidden="1" outlineLevel="2" x14ac:dyDescent="0.3">
      <c r="B204" s="62" t="s">
        <v>143</v>
      </c>
      <c r="C204" s="58" t="s">
        <v>166</v>
      </c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</row>
    <row r="205" spans="2:23" hidden="1" outlineLevel="2" x14ac:dyDescent="0.3">
      <c r="B205" s="62" t="s">
        <v>144</v>
      </c>
      <c r="C205" s="58" t="s">
        <v>165</v>
      </c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</row>
    <row r="206" spans="2:23" hidden="1" outlineLevel="1" collapsed="1" x14ac:dyDescent="0.3">
      <c r="B206" s="61" t="s">
        <v>145</v>
      </c>
      <c r="C206" s="58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</row>
    <row r="207" spans="2:23" hidden="1" outlineLevel="2" x14ac:dyDescent="0.3">
      <c r="B207" s="62" t="s">
        <v>133</v>
      </c>
      <c r="C207" s="58" t="s">
        <v>166</v>
      </c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</row>
    <row r="208" spans="2:23" hidden="1" outlineLevel="2" x14ac:dyDescent="0.3">
      <c r="B208" s="62" t="s">
        <v>146</v>
      </c>
      <c r="C208" s="58" t="s">
        <v>165</v>
      </c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</row>
    <row r="209" spans="2:23" hidden="1" outlineLevel="1" collapsed="1" x14ac:dyDescent="0.3">
      <c r="B209" s="61" t="s">
        <v>147</v>
      </c>
      <c r="C209" s="58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</row>
    <row r="210" spans="2:23" hidden="1" outlineLevel="2" x14ac:dyDescent="0.3">
      <c r="B210" s="62" t="s">
        <v>133</v>
      </c>
      <c r="C210" s="58" t="s">
        <v>166</v>
      </c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2:23" hidden="1" outlineLevel="1" collapsed="1" x14ac:dyDescent="0.3">
      <c r="B211" s="61" t="s">
        <v>148</v>
      </c>
      <c r="C211" s="58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2:23" hidden="1" outlineLevel="2" x14ac:dyDescent="0.3">
      <c r="B212" s="62" t="s">
        <v>149</v>
      </c>
      <c r="C212" s="58" t="s">
        <v>166</v>
      </c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</row>
    <row r="213" spans="2:23" hidden="1" outlineLevel="2" x14ac:dyDescent="0.3">
      <c r="B213" s="62" t="s">
        <v>150</v>
      </c>
      <c r="C213" s="58" t="s">
        <v>165</v>
      </c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</row>
    <row r="214" spans="2:23" hidden="1" outlineLevel="1" collapsed="1" x14ac:dyDescent="0.3">
      <c r="B214" s="61" t="s">
        <v>151</v>
      </c>
      <c r="C214" s="58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2:23" hidden="1" outlineLevel="2" x14ac:dyDescent="0.3">
      <c r="B215" s="62" t="s">
        <v>152</v>
      </c>
      <c r="C215" s="58" t="s">
        <v>166</v>
      </c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2:23" hidden="1" outlineLevel="1" collapsed="1" x14ac:dyDescent="0.3">
      <c r="B216" s="61" t="s">
        <v>153</v>
      </c>
      <c r="C216" s="58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2:23" hidden="1" outlineLevel="2" x14ac:dyDescent="0.3">
      <c r="B217" s="62" t="s">
        <v>154</v>
      </c>
      <c r="C217" s="58" t="s">
        <v>165</v>
      </c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</row>
    <row r="218" spans="2:23" hidden="1" outlineLevel="2" x14ac:dyDescent="0.3">
      <c r="B218" s="62" t="s">
        <v>155</v>
      </c>
      <c r="C218" s="58" t="s">
        <v>165</v>
      </c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</row>
    <row r="219" spans="2:23" hidden="1" outlineLevel="1" collapsed="1" x14ac:dyDescent="0.3">
      <c r="B219" s="61" t="s">
        <v>156</v>
      </c>
      <c r="C219" s="58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</row>
    <row r="220" spans="2:23" hidden="1" outlineLevel="2" x14ac:dyDescent="0.3">
      <c r="B220" s="62" t="s">
        <v>149</v>
      </c>
      <c r="C220" s="58" t="s">
        <v>166</v>
      </c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</row>
    <row r="221" spans="2:23" hidden="1" outlineLevel="2" x14ac:dyDescent="0.3">
      <c r="B221" s="62" t="s">
        <v>150</v>
      </c>
      <c r="C221" s="58" t="s">
        <v>165</v>
      </c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</row>
    <row r="222" spans="2:23" hidden="1" outlineLevel="1" collapsed="1" x14ac:dyDescent="0.3">
      <c r="B222" s="61" t="s">
        <v>157</v>
      </c>
      <c r="C222" s="58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</row>
    <row r="223" spans="2:23" collapsed="1" x14ac:dyDescent="0.3">
      <c r="B223" s="61" t="s">
        <v>190</v>
      </c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</row>
    <row r="224" spans="2:23" hidden="1" outlineLevel="1" x14ac:dyDescent="0.3">
      <c r="B224" s="61" t="s">
        <v>118</v>
      </c>
      <c r="C224" s="58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</row>
    <row r="225" spans="2:23" hidden="1" outlineLevel="2" x14ac:dyDescent="0.3">
      <c r="B225" s="62" t="s">
        <v>113</v>
      </c>
      <c r="C225" s="58" t="s">
        <v>163</v>
      </c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</row>
    <row r="226" spans="2:23" hidden="1" outlineLevel="2" x14ac:dyDescent="0.3">
      <c r="B226" s="62" t="s">
        <v>114</v>
      </c>
      <c r="C226" s="58" t="s">
        <v>162</v>
      </c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</row>
    <row r="227" spans="2:23" hidden="1" outlineLevel="2" x14ac:dyDescent="0.3">
      <c r="B227" s="62" t="s">
        <v>116</v>
      </c>
      <c r="C227" s="58" t="s">
        <v>162</v>
      </c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</row>
    <row r="228" spans="2:23" hidden="1" outlineLevel="2" x14ac:dyDescent="0.3">
      <c r="B228" s="62" t="s">
        <v>117</v>
      </c>
      <c r="C228" s="58" t="s">
        <v>162</v>
      </c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</row>
    <row r="229" spans="2:23" hidden="1" outlineLevel="1" collapsed="1" x14ac:dyDescent="0.3">
      <c r="B229" s="61" t="s">
        <v>119</v>
      </c>
      <c r="C229" s="58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</row>
    <row r="230" spans="2:23" hidden="1" outlineLevel="2" x14ac:dyDescent="0.3">
      <c r="B230" s="62" t="s">
        <v>120</v>
      </c>
      <c r="C230" s="58" t="s">
        <v>164</v>
      </c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</row>
    <row r="231" spans="2:23" hidden="1" outlineLevel="2" x14ac:dyDescent="0.3">
      <c r="B231" s="62" t="s">
        <v>121</v>
      </c>
      <c r="C231" s="58" t="s">
        <v>164</v>
      </c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</row>
    <row r="232" spans="2:23" hidden="1" outlineLevel="1" collapsed="1" x14ac:dyDescent="0.3">
      <c r="B232" s="61" t="s">
        <v>122</v>
      </c>
      <c r="C232" s="58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</row>
    <row r="233" spans="2:23" hidden="1" outlineLevel="2" x14ac:dyDescent="0.3">
      <c r="B233" s="62" t="s">
        <v>123</v>
      </c>
      <c r="C233" s="58" t="s">
        <v>164</v>
      </c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</row>
    <row r="234" spans="2:23" hidden="1" outlineLevel="1" collapsed="1" x14ac:dyDescent="0.3">
      <c r="B234" s="61" t="s">
        <v>124</v>
      </c>
      <c r="C234" s="58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</row>
    <row r="235" spans="2:23" hidden="1" outlineLevel="2" x14ac:dyDescent="0.3">
      <c r="B235" s="62" t="s">
        <v>125</v>
      </c>
      <c r="C235" s="58" t="s">
        <v>164</v>
      </c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</row>
    <row r="236" spans="2:23" hidden="1" outlineLevel="2" x14ac:dyDescent="0.3">
      <c r="B236" s="62" t="s">
        <v>126</v>
      </c>
      <c r="C236" s="58" t="s">
        <v>164</v>
      </c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</row>
    <row r="237" spans="2:23" hidden="1" outlineLevel="2" x14ac:dyDescent="0.3">
      <c r="B237" s="62" t="s">
        <v>127</v>
      </c>
      <c r="C237" s="58" t="s">
        <v>164</v>
      </c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2:23" hidden="1" outlineLevel="2" x14ac:dyDescent="0.3">
      <c r="B238" s="62" t="s">
        <v>128</v>
      </c>
      <c r="C238" s="58" t="s">
        <v>164</v>
      </c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2:23" hidden="1" outlineLevel="2" x14ac:dyDescent="0.3">
      <c r="B239" s="62" t="s">
        <v>129</v>
      </c>
      <c r="C239" s="58" t="s">
        <v>164</v>
      </c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2:23" hidden="1" outlineLevel="1" collapsed="1" x14ac:dyDescent="0.3">
      <c r="B240" s="61" t="s">
        <v>130</v>
      </c>
      <c r="C240" s="58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</row>
    <row r="241" spans="2:23" hidden="1" outlineLevel="2" x14ac:dyDescent="0.3">
      <c r="B241" s="62" t="s">
        <v>131</v>
      </c>
      <c r="C241" s="58" t="s">
        <v>165</v>
      </c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</row>
    <row r="242" spans="2:23" hidden="1" outlineLevel="1" collapsed="1" x14ac:dyDescent="0.3">
      <c r="B242" s="61" t="s">
        <v>132</v>
      </c>
      <c r="C242" s="58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</row>
    <row r="243" spans="2:23" hidden="1" outlineLevel="2" x14ac:dyDescent="0.3">
      <c r="B243" s="62" t="s">
        <v>133</v>
      </c>
      <c r="C243" s="58" t="s">
        <v>166</v>
      </c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</row>
    <row r="244" spans="2:23" hidden="1" outlineLevel="2" x14ac:dyDescent="0.3">
      <c r="B244" s="62" t="s">
        <v>135</v>
      </c>
      <c r="C244" s="58" t="s">
        <v>166</v>
      </c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</row>
    <row r="245" spans="2:23" hidden="1" outlineLevel="1" collapsed="1" x14ac:dyDescent="0.3">
      <c r="B245" s="61" t="s">
        <v>134</v>
      </c>
      <c r="C245" s="58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</row>
    <row r="246" spans="2:23" hidden="1" outlineLevel="2" x14ac:dyDescent="0.3">
      <c r="B246" s="62" t="s">
        <v>133</v>
      </c>
      <c r="C246" s="58" t="s">
        <v>166</v>
      </c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</row>
    <row r="247" spans="2:23" hidden="1" outlineLevel="2" x14ac:dyDescent="0.3">
      <c r="B247" s="62" t="s">
        <v>135</v>
      </c>
      <c r="C247" s="58" t="s">
        <v>166</v>
      </c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</row>
    <row r="248" spans="2:23" hidden="1" outlineLevel="2" x14ac:dyDescent="0.3">
      <c r="B248" s="62" t="s">
        <v>138</v>
      </c>
      <c r="C248" s="58" t="s">
        <v>164</v>
      </c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</row>
    <row r="249" spans="2:23" hidden="1" outlineLevel="2" x14ac:dyDescent="0.3">
      <c r="B249" s="62" t="s">
        <v>136</v>
      </c>
      <c r="C249" s="58" t="s">
        <v>165</v>
      </c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</row>
    <row r="250" spans="2:23" hidden="1" outlineLevel="2" x14ac:dyDescent="0.3">
      <c r="B250" s="62" t="s">
        <v>137</v>
      </c>
      <c r="C250" s="58" t="s">
        <v>165</v>
      </c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</row>
    <row r="251" spans="2:23" hidden="1" outlineLevel="2" x14ac:dyDescent="0.3">
      <c r="B251" s="62" t="s">
        <v>139</v>
      </c>
      <c r="C251" s="58" t="s">
        <v>165</v>
      </c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</row>
    <row r="252" spans="2:23" hidden="1" outlineLevel="1" collapsed="1" x14ac:dyDescent="0.3">
      <c r="B252" s="61" t="s">
        <v>140</v>
      </c>
      <c r="C252" s="58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</row>
    <row r="253" spans="2:23" hidden="1" outlineLevel="2" x14ac:dyDescent="0.3">
      <c r="B253" s="62" t="s">
        <v>141</v>
      </c>
      <c r="C253" s="58" t="s">
        <v>165</v>
      </c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</row>
    <row r="254" spans="2:23" hidden="1" outlineLevel="2" x14ac:dyDescent="0.3">
      <c r="B254" s="62" t="s">
        <v>142</v>
      </c>
      <c r="C254" s="58" t="s">
        <v>165</v>
      </c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</row>
    <row r="255" spans="2:23" hidden="1" outlineLevel="2" x14ac:dyDescent="0.3">
      <c r="B255" s="62" t="s">
        <v>143</v>
      </c>
      <c r="C255" s="58" t="s">
        <v>166</v>
      </c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</row>
    <row r="256" spans="2:23" hidden="1" outlineLevel="2" x14ac:dyDescent="0.3">
      <c r="B256" s="62" t="s">
        <v>144</v>
      </c>
      <c r="C256" s="58" t="s">
        <v>165</v>
      </c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</row>
    <row r="257" spans="2:23" hidden="1" outlineLevel="1" collapsed="1" x14ac:dyDescent="0.3">
      <c r="B257" s="61" t="s">
        <v>145</v>
      </c>
      <c r="C257" s="58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</row>
    <row r="258" spans="2:23" hidden="1" outlineLevel="2" x14ac:dyDescent="0.3">
      <c r="B258" s="62" t="s">
        <v>133</v>
      </c>
      <c r="C258" s="58" t="s">
        <v>166</v>
      </c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</row>
    <row r="259" spans="2:23" hidden="1" outlineLevel="2" x14ac:dyDescent="0.3">
      <c r="B259" s="62" t="s">
        <v>146</v>
      </c>
      <c r="C259" s="58" t="s">
        <v>165</v>
      </c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</row>
    <row r="260" spans="2:23" hidden="1" outlineLevel="1" collapsed="1" x14ac:dyDescent="0.3">
      <c r="B260" s="61" t="s">
        <v>147</v>
      </c>
      <c r="C260" s="58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</row>
    <row r="261" spans="2:23" hidden="1" outlineLevel="2" x14ac:dyDescent="0.3">
      <c r="B261" s="62" t="s">
        <v>133</v>
      </c>
      <c r="C261" s="58" t="s">
        <v>166</v>
      </c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</row>
    <row r="262" spans="2:23" hidden="1" outlineLevel="1" collapsed="1" x14ac:dyDescent="0.3">
      <c r="B262" s="61" t="s">
        <v>148</v>
      </c>
      <c r="C262" s="58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</row>
    <row r="263" spans="2:23" hidden="1" outlineLevel="2" x14ac:dyDescent="0.3">
      <c r="B263" s="62" t="s">
        <v>149</v>
      </c>
      <c r="C263" s="58" t="s">
        <v>166</v>
      </c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</row>
    <row r="264" spans="2:23" hidden="1" outlineLevel="2" x14ac:dyDescent="0.3">
      <c r="B264" s="62" t="s">
        <v>150</v>
      </c>
      <c r="C264" s="58" t="s">
        <v>165</v>
      </c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2:23" hidden="1" outlineLevel="1" collapsed="1" x14ac:dyDescent="0.3">
      <c r="B265" s="61" t="s">
        <v>151</v>
      </c>
      <c r="C265" s="58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</row>
    <row r="266" spans="2:23" hidden="1" outlineLevel="2" x14ac:dyDescent="0.3">
      <c r="B266" s="62" t="s">
        <v>152</v>
      </c>
      <c r="C266" s="58" t="s">
        <v>166</v>
      </c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</row>
    <row r="267" spans="2:23" hidden="1" outlineLevel="1" collapsed="1" x14ac:dyDescent="0.3">
      <c r="B267" s="61" t="s">
        <v>153</v>
      </c>
      <c r="C267" s="58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2:23" hidden="1" outlineLevel="2" x14ac:dyDescent="0.3">
      <c r="B268" s="62" t="s">
        <v>154</v>
      </c>
      <c r="C268" s="58" t="s">
        <v>165</v>
      </c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</row>
    <row r="269" spans="2:23" hidden="1" outlineLevel="2" x14ac:dyDescent="0.3">
      <c r="B269" s="62" t="s">
        <v>155</v>
      </c>
      <c r="C269" s="58" t="s">
        <v>165</v>
      </c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</row>
    <row r="270" spans="2:23" hidden="1" outlineLevel="1" collapsed="1" x14ac:dyDescent="0.3">
      <c r="B270" s="61" t="s">
        <v>156</v>
      </c>
      <c r="C270" s="58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</row>
    <row r="271" spans="2:23" hidden="1" outlineLevel="2" x14ac:dyDescent="0.3">
      <c r="B271" s="62" t="s">
        <v>149</v>
      </c>
      <c r="C271" s="58" t="s">
        <v>166</v>
      </c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</row>
    <row r="272" spans="2:23" hidden="1" outlineLevel="2" x14ac:dyDescent="0.3">
      <c r="B272" s="62" t="s">
        <v>150</v>
      </c>
      <c r="C272" s="58" t="s">
        <v>165</v>
      </c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</row>
    <row r="273" spans="2:23" hidden="1" outlineLevel="1" collapsed="1" x14ac:dyDescent="0.3">
      <c r="B273" s="61" t="s">
        <v>157</v>
      </c>
      <c r="C273" s="58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</row>
    <row r="274" spans="2:23" collapsed="1" x14ac:dyDescent="0.3">
      <c r="B274" s="61" t="s">
        <v>192</v>
      </c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</row>
    <row r="275" spans="2:23" hidden="1" outlineLevel="1" x14ac:dyDescent="0.3">
      <c r="B275" s="56" t="s">
        <v>118</v>
      </c>
      <c r="C275" s="58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</row>
    <row r="276" spans="2:23" hidden="1" outlineLevel="2" x14ac:dyDescent="0.3">
      <c r="B276" s="57" t="s">
        <v>113</v>
      </c>
      <c r="C276" s="58" t="s">
        <v>163</v>
      </c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</row>
    <row r="277" spans="2:23" hidden="1" outlineLevel="2" x14ac:dyDescent="0.3">
      <c r="B277" s="57" t="s">
        <v>114</v>
      </c>
      <c r="C277" s="58" t="s">
        <v>162</v>
      </c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</row>
    <row r="278" spans="2:23" hidden="1" outlineLevel="2" x14ac:dyDescent="0.3">
      <c r="B278" s="57" t="s">
        <v>116</v>
      </c>
      <c r="C278" s="58" t="s">
        <v>162</v>
      </c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</row>
    <row r="279" spans="2:23" hidden="1" outlineLevel="2" x14ac:dyDescent="0.3">
      <c r="B279" s="57" t="s">
        <v>117</v>
      </c>
      <c r="C279" s="58" t="s">
        <v>162</v>
      </c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</row>
    <row r="280" spans="2:23" hidden="1" outlineLevel="1" collapsed="1" x14ac:dyDescent="0.3">
      <c r="B280" s="56" t="s">
        <v>119</v>
      </c>
      <c r="C280" s="58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</row>
    <row r="281" spans="2:23" hidden="1" outlineLevel="2" x14ac:dyDescent="0.3">
      <c r="B281" s="57" t="s">
        <v>120</v>
      </c>
      <c r="C281" s="58" t="s">
        <v>164</v>
      </c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2:23" hidden="1" outlineLevel="2" x14ac:dyDescent="0.3">
      <c r="B282" s="57" t="s">
        <v>121</v>
      </c>
      <c r="C282" s="58" t="s">
        <v>164</v>
      </c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</row>
    <row r="283" spans="2:23" hidden="1" outlineLevel="1" collapsed="1" x14ac:dyDescent="0.3">
      <c r="B283" s="56" t="s">
        <v>122</v>
      </c>
      <c r="C283" s="58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</row>
    <row r="284" spans="2:23" hidden="1" outlineLevel="2" x14ac:dyDescent="0.3">
      <c r="B284" s="57" t="s">
        <v>123</v>
      </c>
      <c r="C284" s="58" t="s">
        <v>164</v>
      </c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</row>
    <row r="285" spans="2:23" hidden="1" outlineLevel="1" collapsed="1" x14ac:dyDescent="0.3">
      <c r="B285" s="56" t="s">
        <v>124</v>
      </c>
      <c r="C285" s="58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</row>
    <row r="286" spans="2:23" hidden="1" outlineLevel="2" x14ac:dyDescent="0.3">
      <c r="B286" s="57" t="s">
        <v>125</v>
      </c>
      <c r="C286" s="58" t="s">
        <v>164</v>
      </c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</row>
    <row r="287" spans="2:23" hidden="1" outlineLevel="2" x14ac:dyDescent="0.3">
      <c r="B287" s="57" t="s">
        <v>126</v>
      </c>
      <c r="C287" s="58" t="s">
        <v>164</v>
      </c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</row>
    <row r="288" spans="2:23" hidden="1" outlineLevel="2" x14ac:dyDescent="0.3">
      <c r="B288" s="57" t="s">
        <v>127</v>
      </c>
      <c r="C288" s="58" t="s">
        <v>164</v>
      </c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</row>
    <row r="289" spans="2:23" hidden="1" outlineLevel="2" x14ac:dyDescent="0.3">
      <c r="B289" s="57" t="s">
        <v>128</v>
      </c>
      <c r="C289" s="58" t="s">
        <v>164</v>
      </c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</row>
    <row r="290" spans="2:23" hidden="1" outlineLevel="2" x14ac:dyDescent="0.3">
      <c r="B290" s="57" t="s">
        <v>129</v>
      </c>
      <c r="C290" s="58" t="s">
        <v>164</v>
      </c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</row>
    <row r="291" spans="2:23" hidden="1" outlineLevel="1" collapsed="1" x14ac:dyDescent="0.3">
      <c r="B291" s="56" t="s">
        <v>130</v>
      </c>
      <c r="C291" s="58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</row>
    <row r="292" spans="2:23" hidden="1" outlineLevel="2" x14ac:dyDescent="0.3">
      <c r="B292" s="57" t="s">
        <v>131</v>
      </c>
      <c r="C292" s="58" t="s">
        <v>165</v>
      </c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</row>
    <row r="293" spans="2:23" hidden="1" outlineLevel="1" collapsed="1" x14ac:dyDescent="0.3">
      <c r="B293" s="56" t="s">
        <v>132</v>
      </c>
      <c r="C293" s="58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</row>
    <row r="294" spans="2:23" hidden="1" outlineLevel="2" x14ac:dyDescent="0.3">
      <c r="B294" s="57" t="s">
        <v>133</v>
      </c>
      <c r="C294" s="58" t="s">
        <v>166</v>
      </c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</row>
    <row r="295" spans="2:23" hidden="1" outlineLevel="2" x14ac:dyDescent="0.3">
      <c r="B295" s="57" t="s">
        <v>135</v>
      </c>
      <c r="C295" s="58" t="s">
        <v>166</v>
      </c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</row>
    <row r="296" spans="2:23" hidden="1" outlineLevel="1" collapsed="1" x14ac:dyDescent="0.3">
      <c r="B296" s="56" t="s">
        <v>134</v>
      </c>
      <c r="C296" s="58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</row>
    <row r="297" spans="2:23" hidden="1" outlineLevel="2" x14ac:dyDescent="0.3">
      <c r="B297" s="57" t="s">
        <v>133</v>
      </c>
      <c r="C297" s="58" t="s">
        <v>166</v>
      </c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</row>
    <row r="298" spans="2:23" hidden="1" outlineLevel="2" x14ac:dyDescent="0.3">
      <c r="B298" s="57" t="s">
        <v>135</v>
      </c>
      <c r="C298" s="58" t="s">
        <v>166</v>
      </c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</row>
    <row r="299" spans="2:23" hidden="1" outlineLevel="2" x14ac:dyDescent="0.3">
      <c r="B299" s="57" t="s">
        <v>138</v>
      </c>
      <c r="C299" s="58" t="s">
        <v>164</v>
      </c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</row>
    <row r="300" spans="2:23" hidden="1" outlineLevel="2" x14ac:dyDescent="0.3">
      <c r="B300" s="57" t="s">
        <v>136</v>
      </c>
      <c r="C300" s="58" t="s">
        <v>165</v>
      </c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</row>
    <row r="301" spans="2:23" hidden="1" outlineLevel="2" x14ac:dyDescent="0.3">
      <c r="B301" s="57" t="s">
        <v>137</v>
      </c>
      <c r="C301" s="58" t="s">
        <v>165</v>
      </c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</row>
    <row r="302" spans="2:23" hidden="1" outlineLevel="2" x14ac:dyDescent="0.3">
      <c r="B302" s="57" t="s">
        <v>139</v>
      </c>
      <c r="C302" s="58" t="s">
        <v>165</v>
      </c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</row>
    <row r="303" spans="2:23" hidden="1" outlineLevel="1" collapsed="1" x14ac:dyDescent="0.3">
      <c r="B303" s="56" t="s">
        <v>140</v>
      </c>
      <c r="C303" s="58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</row>
    <row r="304" spans="2:23" hidden="1" outlineLevel="2" x14ac:dyDescent="0.3">
      <c r="B304" s="57" t="s">
        <v>141</v>
      </c>
      <c r="C304" s="58" t="s">
        <v>165</v>
      </c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</row>
    <row r="305" spans="2:23" hidden="1" outlineLevel="2" x14ac:dyDescent="0.3">
      <c r="B305" s="57" t="s">
        <v>142</v>
      </c>
      <c r="C305" s="58" t="s">
        <v>165</v>
      </c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2:23" hidden="1" outlineLevel="2" x14ac:dyDescent="0.3">
      <c r="B306" s="57" t="s">
        <v>143</v>
      </c>
      <c r="C306" s="58" t="s">
        <v>166</v>
      </c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  <row r="307" spans="2:23" hidden="1" outlineLevel="2" x14ac:dyDescent="0.3">
      <c r="B307" s="57" t="s">
        <v>144</v>
      </c>
      <c r="C307" s="58" t="s">
        <v>165</v>
      </c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2:23" hidden="1" outlineLevel="1" collapsed="1" x14ac:dyDescent="0.3">
      <c r="B308" s="56" t="s">
        <v>145</v>
      </c>
      <c r="C308" s="58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</row>
    <row r="309" spans="2:23" hidden="1" outlineLevel="2" x14ac:dyDescent="0.3">
      <c r="B309" s="57" t="s">
        <v>133</v>
      </c>
      <c r="C309" s="58" t="s">
        <v>166</v>
      </c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</row>
    <row r="310" spans="2:23" hidden="1" outlineLevel="2" x14ac:dyDescent="0.3">
      <c r="B310" s="57" t="s">
        <v>146</v>
      </c>
      <c r="C310" s="58" t="s">
        <v>165</v>
      </c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</row>
    <row r="311" spans="2:23" hidden="1" outlineLevel="1" collapsed="1" x14ac:dyDescent="0.3">
      <c r="B311" s="56" t="s">
        <v>147</v>
      </c>
      <c r="C311" s="58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</row>
    <row r="312" spans="2:23" hidden="1" outlineLevel="2" x14ac:dyDescent="0.3">
      <c r="B312" s="57" t="s">
        <v>133</v>
      </c>
      <c r="C312" s="58" t="s">
        <v>166</v>
      </c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2:23" hidden="1" outlineLevel="1" collapsed="1" x14ac:dyDescent="0.3">
      <c r="B313" s="56" t="s">
        <v>148</v>
      </c>
      <c r="C313" s="58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</row>
    <row r="314" spans="2:23" hidden="1" outlineLevel="2" x14ac:dyDescent="0.3">
      <c r="B314" s="57" t="s">
        <v>149</v>
      </c>
      <c r="C314" s="58" t="s">
        <v>166</v>
      </c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</row>
    <row r="315" spans="2:23" hidden="1" outlineLevel="2" x14ac:dyDescent="0.3">
      <c r="B315" s="57" t="s">
        <v>150</v>
      </c>
      <c r="C315" s="58" t="s">
        <v>165</v>
      </c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</row>
    <row r="316" spans="2:23" hidden="1" outlineLevel="1" collapsed="1" x14ac:dyDescent="0.3">
      <c r="B316" s="56" t="s">
        <v>151</v>
      </c>
      <c r="C316" s="58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</row>
    <row r="317" spans="2:23" hidden="1" outlineLevel="2" x14ac:dyDescent="0.3">
      <c r="B317" s="57" t="s">
        <v>152</v>
      </c>
      <c r="C317" s="58" t="s">
        <v>166</v>
      </c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2:23" hidden="1" outlineLevel="1" collapsed="1" x14ac:dyDescent="0.3">
      <c r="B318" s="56" t="s">
        <v>153</v>
      </c>
      <c r="C318" s="58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2:23" hidden="1" outlineLevel="2" x14ac:dyDescent="0.3">
      <c r="B319" s="57" t="s">
        <v>154</v>
      </c>
      <c r="C319" s="58" t="s">
        <v>165</v>
      </c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</row>
    <row r="320" spans="2:23" hidden="1" outlineLevel="2" x14ac:dyDescent="0.3">
      <c r="B320" s="57" t="s">
        <v>155</v>
      </c>
      <c r="C320" s="58" t="s">
        <v>165</v>
      </c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</row>
    <row r="321" spans="2:23" hidden="1" outlineLevel="1" collapsed="1" x14ac:dyDescent="0.3">
      <c r="B321" s="56" t="s">
        <v>156</v>
      </c>
      <c r="C321" s="58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</row>
    <row r="322" spans="2:23" hidden="1" outlineLevel="2" x14ac:dyDescent="0.3">
      <c r="B322" s="57" t="s">
        <v>149</v>
      </c>
      <c r="C322" s="58" t="s">
        <v>166</v>
      </c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</row>
    <row r="323" spans="2:23" hidden="1" outlineLevel="2" x14ac:dyDescent="0.3">
      <c r="B323" s="57" t="s">
        <v>150</v>
      </c>
      <c r="C323" s="58" t="s">
        <v>165</v>
      </c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2:23" hidden="1" outlineLevel="1" collapsed="1" x14ac:dyDescent="0.3">
      <c r="B324" s="56" t="s">
        <v>157</v>
      </c>
      <c r="C324" s="58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2:23" collapsed="1" x14ac:dyDescent="0.3"/>
    <row r="327" spans="2:23" x14ac:dyDescent="0.3">
      <c r="B327" s="81" t="s">
        <v>195</v>
      </c>
    </row>
    <row r="328" spans="2:23" ht="16.8" x14ac:dyDescent="0.3">
      <c r="B328" s="82" t="s">
        <v>196</v>
      </c>
    </row>
    <row r="329" spans="2:23" x14ac:dyDescent="0.3">
      <c r="B329" s="81" t="s">
        <v>197</v>
      </c>
    </row>
    <row r="330" spans="2:23" ht="16.8" x14ac:dyDescent="0.3">
      <c r="B330" s="82" t="s">
        <v>198</v>
      </c>
    </row>
  </sheetData>
  <mergeCells count="2">
    <mergeCell ref="B1:W1"/>
    <mergeCell ref="B2:W2"/>
  </mergeCells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Контроль сроков</vt:lpstr>
      <vt:lpstr>физ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Ивановский</dc:creator>
  <cp:lastModifiedBy>Обиджон Адилов</cp:lastModifiedBy>
  <dcterms:created xsi:type="dcterms:W3CDTF">2023-01-28T02:03:36Z</dcterms:created>
  <dcterms:modified xsi:type="dcterms:W3CDTF">2023-02-14T11:08:16Z</dcterms:modified>
</cp:coreProperties>
</file>